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showInkAnnotation="0" autoCompressPictures="0"/>
  <mc:AlternateContent xmlns:mc="http://schemas.openxmlformats.org/markup-compatibility/2006">
    <mc:Choice Requires="x15">
      <x15ac:absPath xmlns:x15ac="http://schemas.microsoft.com/office/spreadsheetml/2010/11/ac" url="/Users/pvissapragada/Dropbox (R4D)/Governance Costing/13 Final Products for Internal Review/"/>
    </mc:Choice>
  </mc:AlternateContent>
  <bookViews>
    <workbookView xWindow="1540" yWindow="1280" windowWidth="27260" windowHeight="16720" activeTab="2"/>
  </bookViews>
  <sheets>
    <sheet name="How-To-Use " sheetId="34" r:id="rId1"/>
    <sheet name="Output Tabs-&gt;" sheetId="15" r:id="rId2"/>
    <sheet name="Cost Summary" sheetId="9" r:id="rId3"/>
    <sheet name="Input Tabs -&gt;" sheetId="35" r:id="rId4"/>
    <sheet name="Setup-&gt;" sheetId="16" r:id="rId5"/>
    <sheet name="Planning" sheetId="4" r:id="rId6"/>
    <sheet name="Development of Systems" sheetId="19" r:id="rId7"/>
    <sheet name="Advocacy" sheetId="14" r:id="rId8"/>
    <sheet name="InstalationandImplementation-&gt;" sheetId="29" r:id="rId9"/>
    <sheet name="Legislation" sheetId="10" r:id="rId10"/>
    <sheet name="Promotion" sheetId="6" r:id="rId11"/>
    <sheet name="Initial Training" sheetId="13" r:id="rId12"/>
    <sheet name="Operation-&gt;" sheetId="30" r:id="rId13"/>
    <sheet name="Program Management" sheetId="7" r:id="rId14"/>
    <sheet name="Equitment Maintenance" sheetId="22" r:id="rId15"/>
    <sheet name="Monitoring and Eval" sheetId="31" r:id="rId16"/>
    <sheet name="Utilization" sheetId="32" r:id="rId17"/>
    <sheet name="Recurrent Training" sheetId="33" r:id="rId18"/>
  </sheets>
  <externalReferences>
    <externalReference r:id="rId19"/>
  </externalReferences>
  <definedNames>
    <definedName name="ANMH" localSheetId="0">#REF!</definedName>
    <definedName name="ANMH">#REF!</definedName>
    <definedName name="ANML" localSheetId="0">#REF!</definedName>
    <definedName name="ANML">#REF!</definedName>
    <definedName name="ANMM" localSheetId="0">#REF!</definedName>
    <definedName name="ANMM">#REF!</definedName>
    <definedName name="ANMPPTrainingDaysH" localSheetId="0">#REF!</definedName>
    <definedName name="ANMPPTrainingDaysH">#REF!</definedName>
    <definedName name="ANMPPTrainingDaysL" localSheetId="0">#REF!</definedName>
    <definedName name="ANMPPTrainingDaysL">#REF!</definedName>
    <definedName name="ANMPPTrainingDaysM" localSheetId="0">#REF!</definedName>
    <definedName name="ANMPPTrainingDaysM">#REF!</definedName>
    <definedName name="ANMRatioH" localSheetId="0">#REF!</definedName>
    <definedName name="ANMRatioH">#REF!</definedName>
    <definedName name="ANMRatioL" localSheetId="0">#REF!</definedName>
    <definedName name="ANMRatioL">#REF!</definedName>
    <definedName name="ANMRatioM" localSheetId="0">#REF!</definedName>
    <definedName name="ANMRatioM">#REF!</definedName>
    <definedName name="AWWH" localSheetId="0">#REF!</definedName>
    <definedName name="AWWH">#REF!</definedName>
    <definedName name="AWWL" localSheetId="0">#REF!</definedName>
    <definedName name="AWWL">#REF!</definedName>
    <definedName name="AWWM" localSheetId="0">#REF!</definedName>
    <definedName name="AWWM">#REF!</definedName>
    <definedName name="AWWTrainingDaysH" localSheetId="0">#REF!</definedName>
    <definedName name="AWWTrainingDaysH">#REF!</definedName>
    <definedName name="AWWTrainingDaysL" localSheetId="0">#REF!</definedName>
    <definedName name="AWWTrainingDaysL">#REF!</definedName>
    <definedName name="AWWTrainingDaysM" localSheetId="0">#REF!</definedName>
    <definedName name="AWWTrainingDaysM">#REF!</definedName>
    <definedName name="AWWtrainingsH" localSheetId="0">#REF!</definedName>
    <definedName name="AWWtrainingsH">#REF!</definedName>
    <definedName name="AWWtrainingsL" localSheetId="0">#REF!</definedName>
    <definedName name="AWWtrainingsL">#REF!</definedName>
    <definedName name="AWWtrainingsM" localSheetId="0">#REF!</definedName>
    <definedName name="AWWtrainingsM">#REF!</definedName>
    <definedName name="BCCupdateH" localSheetId="0">#REF!</definedName>
    <definedName name="BCCupdateH">#REF!</definedName>
    <definedName name="BCCupdateL" localSheetId="0">#REF!</definedName>
    <definedName name="BCCupdateL">#REF!</definedName>
    <definedName name="BCCupdateM" localSheetId="0">#REF!</definedName>
    <definedName name="BCCupdateM">#REF!</definedName>
    <definedName name="BlocksH" localSheetId="0">#REF!</definedName>
    <definedName name="BlocksH">#REF!</definedName>
    <definedName name="BlocksL" localSheetId="0">#REF!</definedName>
    <definedName name="BlocksL">#REF!</definedName>
    <definedName name="BlocksM" localSheetId="0">#REF!</definedName>
    <definedName name="BlocksM">#REF!</definedName>
    <definedName name="ChildANMW10H" localSheetId="0">#REF!</definedName>
    <definedName name="ChildANMW10H">#REF!</definedName>
    <definedName name="ChildANMW10L" localSheetId="0">#REF!</definedName>
    <definedName name="ChildANMW10L">#REF!</definedName>
    <definedName name="ChildANMW10M" localSheetId="0">#REF!</definedName>
    <definedName name="ChildANMW10M">#REF!</definedName>
    <definedName name="ChildANMW11H" localSheetId="0">#REF!</definedName>
    <definedName name="ChildANMW11H">#REF!</definedName>
    <definedName name="ChildANMW11L" localSheetId="0">#REF!</definedName>
    <definedName name="ChildANMW11L">#REF!</definedName>
    <definedName name="ChildANMW11M" localSheetId="0">#REF!</definedName>
    <definedName name="ChildANMW11M">#REF!</definedName>
    <definedName name="ChildANMW12H" localSheetId="0">#REF!</definedName>
    <definedName name="ChildANMW12H">#REF!</definedName>
    <definedName name="ChildANMW12L" localSheetId="0">#REF!</definedName>
    <definedName name="ChildANMW12L">#REF!</definedName>
    <definedName name="ChildANMW12M" localSheetId="0">#REF!</definedName>
    <definedName name="ChildANMW12M">#REF!</definedName>
    <definedName name="ChildANMW17H" localSheetId="0">#REF!</definedName>
    <definedName name="ChildANMW17H">#REF!</definedName>
    <definedName name="ChildANMW17L" localSheetId="0">#REF!</definedName>
    <definedName name="ChildANMW17L">#REF!</definedName>
    <definedName name="ChildANMW17M" localSheetId="0">#REF!</definedName>
    <definedName name="ChildANMW17M">#REF!</definedName>
    <definedName name="ChildANMW1H" localSheetId="0">#REF!</definedName>
    <definedName name="ChildANMW1H">#REF!</definedName>
    <definedName name="ChildANMW1L" localSheetId="0">#REF!</definedName>
    <definedName name="ChildANMW1L">#REF!</definedName>
    <definedName name="ChildANMW1M" localSheetId="0">#REF!</definedName>
    <definedName name="ChildANMW1M">#REF!</definedName>
    <definedName name="ChildANMW22H" localSheetId="0">#REF!</definedName>
    <definedName name="ChildANMW22H">#REF!</definedName>
    <definedName name="ChildANMW22L" localSheetId="0">#REF!</definedName>
    <definedName name="ChildANMW22L">#REF!</definedName>
    <definedName name="ChildANMW22M" localSheetId="0">#REF!</definedName>
    <definedName name="ChildANMW22M">#REF!</definedName>
    <definedName name="ChildANMW26H" localSheetId="0">#REF!</definedName>
    <definedName name="ChildANMW26H">#REF!</definedName>
    <definedName name="ChildANMW26L" localSheetId="0">#REF!</definedName>
    <definedName name="ChildANMW26L">#REF!</definedName>
    <definedName name="ChildANMW26M" localSheetId="0">#REF!</definedName>
    <definedName name="ChildANMW26M">#REF!</definedName>
    <definedName name="ChildANMW2H" localSheetId="0">#REF!</definedName>
    <definedName name="ChildANMW2H">#REF!</definedName>
    <definedName name="ChildANMW2L" localSheetId="0">#REF!</definedName>
    <definedName name="ChildANMW2L">#REF!</definedName>
    <definedName name="ChildANMW2M" localSheetId="0">#REF!</definedName>
    <definedName name="ChildANMW2M">#REF!</definedName>
    <definedName name="ChildANMW3H" localSheetId="0">#REF!</definedName>
    <definedName name="ChildANMW3H">#REF!</definedName>
    <definedName name="ChildANMW3L" localSheetId="0">#REF!</definedName>
    <definedName name="ChildANMW3L">#REF!</definedName>
    <definedName name="ChildANMW3M" localSheetId="0">#REF!</definedName>
    <definedName name="ChildANMW3M">#REF!</definedName>
    <definedName name="ChildANMW4H" localSheetId="0">#REF!</definedName>
    <definedName name="ChildANMW4H">#REF!</definedName>
    <definedName name="ChildANMW4L" localSheetId="0">#REF!</definedName>
    <definedName name="ChildANMW4L">#REF!</definedName>
    <definedName name="ChildANMW4M" localSheetId="0">#REF!</definedName>
    <definedName name="ChildANMW4M">#REF!</definedName>
    <definedName name="ChildANMW5H" localSheetId="0">#REF!</definedName>
    <definedName name="ChildANMW5H">#REF!</definedName>
    <definedName name="ChildANMW5L" localSheetId="0">#REF!</definedName>
    <definedName name="ChildANMW5L">#REF!</definedName>
    <definedName name="ChildANMW5M" localSheetId="0">#REF!</definedName>
    <definedName name="ChildANMW5M">#REF!</definedName>
    <definedName name="ChildANMW6H" localSheetId="0">#REF!</definedName>
    <definedName name="ChildANMW6H">#REF!</definedName>
    <definedName name="ChildANMW6L" localSheetId="0">#REF!</definedName>
    <definedName name="ChildANMW6L">#REF!</definedName>
    <definedName name="ChildANMW6M" localSheetId="0">#REF!</definedName>
    <definedName name="ChildANMW6M">#REF!</definedName>
    <definedName name="ChildANMW7H" localSheetId="0">#REF!</definedName>
    <definedName name="ChildANMW7H">#REF!</definedName>
    <definedName name="ChildANMW7L" localSheetId="0">#REF!</definedName>
    <definedName name="ChildANMW7L">#REF!</definedName>
    <definedName name="ChildANMW7M" localSheetId="0">#REF!</definedName>
    <definedName name="ChildANMW7M">#REF!</definedName>
    <definedName name="ChildANMW8H" localSheetId="0">#REF!</definedName>
    <definedName name="ChildANMW8H">#REF!</definedName>
    <definedName name="ChildANMW8L" localSheetId="0">#REF!</definedName>
    <definedName name="ChildANMW8L">#REF!</definedName>
    <definedName name="ChildANMW8M" localSheetId="0">#REF!</definedName>
    <definedName name="ChildANMW8M">#REF!</definedName>
    <definedName name="ChildANMW9H" localSheetId="0">#REF!</definedName>
    <definedName name="ChildANMW9H">#REF!</definedName>
    <definedName name="ChildANMW9L" localSheetId="0">#REF!</definedName>
    <definedName name="ChildANMW9L">#REF!</definedName>
    <definedName name="ChildANMW9M" localSheetId="0">#REF!</definedName>
    <definedName name="ChildANMW9M">#REF!</definedName>
    <definedName name="ChildrenEnrolledH" localSheetId="0">#REF!</definedName>
    <definedName name="ChildrenEnrolledH">#REF!</definedName>
    <definedName name="ChildrenEnrolledL" localSheetId="0">#REF!</definedName>
    <definedName name="ChildrenEnrolledL">#REF!</definedName>
    <definedName name="ChildrenEnrolledM" localSheetId="0">#REF!</definedName>
    <definedName name="ChildrenEnrolledM">#REF!</definedName>
    <definedName name="ChildrenNoComplicationsH" localSheetId="0">#REF!</definedName>
    <definedName name="ChildrenNoComplicationsH">#REF!</definedName>
    <definedName name="ChildrenNoComplicationsL" localSheetId="0">#REF!</definedName>
    <definedName name="ChildrenNoComplicationsL">#REF!</definedName>
    <definedName name="ChildrenNoComplicationsM" localSheetId="0">#REF!</definedName>
    <definedName name="ChildrenNoComplicationsM">#REF!</definedName>
    <definedName name="ChildrenSAMH" localSheetId="0">#REF!</definedName>
    <definedName name="ChildrenSAMH">#REF!</definedName>
    <definedName name="ChildrenSAML" localSheetId="0">#REF!</definedName>
    <definedName name="ChildrenSAML">#REF!</definedName>
    <definedName name="ChildrenSAMM" localSheetId="0">#REF!</definedName>
    <definedName name="ChildrenSAMM">#REF!</definedName>
    <definedName name="ChildrenToANMH" localSheetId="0">#REF!</definedName>
    <definedName name="ChildrenToANMH">#REF!</definedName>
    <definedName name="ChildrenToANML" localSheetId="0">#REF!</definedName>
    <definedName name="ChildrenToANML">#REF!</definedName>
    <definedName name="ChildrenToANMM" localSheetId="0">#REF!</definedName>
    <definedName name="ChildrenToANMM">#REF!</definedName>
    <definedName name="ChildrenW10H" localSheetId="0">#REF!</definedName>
    <definedName name="ChildrenW10H">#REF!</definedName>
    <definedName name="ChildrenW10L" localSheetId="0">#REF!</definedName>
    <definedName name="ChildrenW10L">#REF!</definedName>
    <definedName name="ChildrenW10M" localSheetId="0">#REF!</definedName>
    <definedName name="ChildrenW10M">#REF!</definedName>
    <definedName name="ChildrenW11H" localSheetId="0">#REF!</definedName>
    <definedName name="ChildrenW11H">#REF!</definedName>
    <definedName name="ChildrenW11L" localSheetId="0">#REF!</definedName>
    <definedName name="ChildrenW11L">#REF!</definedName>
    <definedName name="ChildrenW11M" localSheetId="0">#REF!</definedName>
    <definedName name="ChildrenW11M">#REF!</definedName>
    <definedName name="ChildrenW12H" localSheetId="0">#REF!</definedName>
    <definedName name="ChildrenW12H">#REF!</definedName>
    <definedName name="ChildrenW12L" localSheetId="0">#REF!</definedName>
    <definedName name="ChildrenW12L">#REF!</definedName>
    <definedName name="ChildrenW12M" localSheetId="0">#REF!</definedName>
    <definedName name="ChildrenW12M">#REF!</definedName>
    <definedName name="ChildrenW13H" localSheetId="0">#REF!</definedName>
    <definedName name="ChildrenW13H">#REF!</definedName>
    <definedName name="ChildrenW13L" localSheetId="0">#REF!</definedName>
    <definedName name="ChildrenW13L">#REF!</definedName>
    <definedName name="ChildrenW13M" localSheetId="0">#REF!</definedName>
    <definedName name="ChildrenW13M">#REF!</definedName>
    <definedName name="ChildrenW14H" localSheetId="0">#REF!</definedName>
    <definedName name="ChildrenW14H">#REF!</definedName>
    <definedName name="ChildrenW14L" localSheetId="0">#REF!</definedName>
    <definedName name="ChildrenW14L">#REF!</definedName>
    <definedName name="ChildrenW14M" localSheetId="0">#REF!</definedName>
    <definedName name="ChildrenW14M">#REF!</definedName>
    <definedName name="ChildrenW15H" localSheetId="0">#REF!</definedName>
    <definedName name="ChildrenW15H">#REF!</definedName>
    <definedName name="ChildrenW15L" localSheetId="0">#REF!</definedName>
    <definedName name="ChildrenW15L">#REF!</definedName>
    <definedName name="ChildrenW15M" localSheetId="0">#REF!</definedName>
    <definedName name="ChildrenW15M">#REF!</definedName>
    <definedName name="ChildrenW16H" localSheetId="0">#REF!</definedName>
    <definedName name="ChildrenW16H">#REF!</definedName>
    <definedName name="ChildrenW16L" localSheetId="0">#REF!</definedName>
    <definedName name="ChildrenW16L">#REF!</definedName>
    <definedName name="ChildrenW16M" localSheetId="0">#REF!</definedName>
    <definedName name="ChildrenW16M">#REF!</definedName>
    <definedName name="ChildrenW17H" localSheetId="0">#REF!</definedName>
    <definedName name="ChildrenW17H">#REF!</definedName>
    <definedName name="ChildrenW17L" localSheetId="0">#REF!</definedName>
    <definedName name="ChildrenW17L">#REF!</definedName>
    <definedName name="ChildrenW17M" localSheetId="0">#REF!</definedName>
    <definedName name="ChildrenW17M">#REF!</definedName>
    <definedName name="ChildrenW18H" localSheetId="0">#REF!</definedName>
    <definedName name="ChildrenW18H">#REF!</definedName>
    <definedName name="ChildrenW18L" localSheetId="0">#REF!</definedName>
    <definedName name="ChildrenW18L">#REF!</definedName>
    <definedName name="ChildrenW18M" localSheetId="0">#REF!</definedName>
    <definedName name="ChildrenW18M">#REF!</definedName>
    <definedName name="ChildrenW19H" localSheetId="0">#REF!</definedName>
    <definedName name="ChildrenW19H">#REF!</definedName>
    <definedName name="ChildrenW19L" localSheetId="0">#REF!</definedName>
    <definedName name="ChildrenW19L">#REF!</definedName>
    <definedName name="ChildrenW19M" localSheetId="0">#REF!</definedName>
    <definedName name="ChildrenW19M">#REF!</definedName>
    <definedName name="ChildrenW1H" localSheetId="0">#REF!</definedName>
    <definedName name="ChildrenW1H">#REF!</definedName>
    <definedName name="ChildrenW1L" localSheetId="0">#REF!</definedName>
    <definedName name="ChildrenW1L">#REF!</definedName>
    <definedName name="ChildrenW1M" localSheetId="0">#REF!</definedName>
    <definedName name="ChildrenW1M">#REF!</definedName>
    <definedName name="ChildrenW20H" localSheetId="0">#REF!</definedName>
    <definedName name="ChildrenW20H">#REF!</definedName>
    <definedName name="ChildrenW20L" localSheetId="0">#REF!</definedName>
    <definedName name="ChildrenW20L">#REF!</definedName>
    <definedName name="ChildrenW20M" localSheetId="0">#REF!</definedName>
    <definedName name="ChildrenW20M">#REF!</definedName>
    <definedName name="ChildrenW21H" localSheetId="0">#REF!</definedName>
    <definedName name="ChildrenW21H">#REF!</definedName>
    <definedName name="ChildrenW21L" localSheetId="0">#REF!</definedName>
    <definedName name="ChildrenW21L">#REF!</definedName>
    <definedName name="ChildrenW21M" localSheetId="0">#REF!</definedName>
    <definedName name="ChildrenW21M">#REF!</definedName>
    <definedName name="ChildrenW22H" localSheetId="0">#REF!</definedName>
    <definedName name="ChildrenW22H">#REF!</definedName>
    <definedName name="ChildrenW22L" localSheetId="0">#REF!</definedName>
    <definedName name="ChildrenW22L">#REF!</definedName>
    <definedName name="ChildrenW22M" localSheetId="0">#REF!</definedName>
    <definedName name="ChildrenW22M">#REF!</definedName>
    <definedName name="ChildrenW23H" localSheetId="0">#REF!</definedName>
    <definedName name="ChildrenW23H">#REF!</definedName>
    <definedName name="ChildrenW23L" localSheetId="0">#REF!</definedName>
    <definedName name="ChildrenW23L">#REF!</definedName>
    <definedName name="ChildrenW23M" localSheetId="0">#REF!</definedName>
    <definedName name="ChildrenW23M">#REF!</definedName>
    <definedName name="ChildrenW24H" localSheetId="0">#REF!</definedName>
    <definedName name="ChildrenW24H">#REF!</definedName>
    <definedName name="ChildrenW24L" localSheetId="0">#REF!</definedName>
    <definedName name="ChildrenW24L">#REF!</definedName>
    <definedName name="ChildrenW24M" localSheetId="0">#REF!</definedName>
    <definedName name="ChildrenW24M">#REF!</definedName>
    <definedName name="ChildrenW25H" localSheetId="0">#REF!</definedName>
    <definedName name="ChildrenW25H">#REF!</definedName>
    <definedName name="ChildrenW25L" localSheetId="0">#REF!</definedName>
    <definedName name="ChildrenW25L">#REF!</definedName>
    <definedName name="ChildrenW25M" localSheetId="0">#REF!</definedName>
    <definedName name="ChildrenW25M">#REF!</definedName>
    <definedName name="ChildrenW26H" localSheetId="0">#REF!</definedName>
    <definedName name="ChildrenW26H">#REF!</definedName>
    <definedName name="ChildrenW26L" localSheetId="0">#REF!</definedName>
    <definedName name="ChildrenW26L">#REF!</definedName>
    <definedName name="ChildrenW26M" localSheetId="0">#REF!</definedName>
    <definedName name="ChildrenW26M">#REF!</definedName>
    <definedName name="ChildrenW2H" localSheetId="0">#REF!</definedName>
    <definedName name="ChildrenW2H">#REF!</definedName>
    <definedName name="ChildrenW2L" localSheetId="0">#REF!</definedName>
    <definedName name="ChildrenW2L">#REF!</definedName>
    <definedName name="ChildrenW2M" localSheetId="0">#REF!</definedName>
    <definedName name="ChildrenW2M">#REF!</definedName>
    <definedName name="ChildrenW3H" localSheetId="0">#REF!</definedName>
    <definedName name="ChildrenW3H">#REF!</definedName>
    <definedName name="ChildrenW3L" localSheetId="0">#REF!</definedName>
    <definedName name="ChildrenW3L">#REF!</definedName>
    <definedName name="ChildrenW3M" localSheetId="0">#REF!</definedName>
    <definedName name="ChildrenW3M">#REF!</definedName>
    <definedName name="ChildrenW4H" localSheetId="0">#REF!</definedName>
    <definedName name="ChildrenW4H">#REF!</definedName>
    <definedName name="ChildrenW4L" localSheetId="0">#REF!</definedName>
    <definedName name="ChildrenW4L">#REF!</definedName>
    <definedName name="ChildrenW4M" localSheetId="0">#REF!</definedName>
    <definedName name="ChildrenW4M">#REF!</definedName>
    <definedName name="ChildrenW5H" localSheetId="0">#REF!</definedName>
    <definedName name="ChildrenW5H">#REF!</definedName>
    <definedName name="ChildrenW5L" localSheetId="0">#REF!</definedName>
    <definedName name="ChildrenW5L">#REF!</definedName>
    <definedName name="ChildrenW5M" localSheetId="0">#REF!</definedName>
    <definedName name="ChildrenW5M">#REF!</definedName>
    <definedName name="ChildrenW6H" localSheetId="0">#REF!</definedName>
    <definedName name="ChildrenW6H">#REF!</definedName>
    <definedName name="ChildrenW6L" localSheetId="0">#REF!</definedName>
    <definedName name="ChildrenW6L">#REF!</definedName>
    <definedName name="ChildrenW6M" localSheetId="0">#REF!</definedName>
    <definedName name="ChildrenW6M">#REF!</definedName>
    <definedName name="ChildrenW7H" localSheetId="0">#REF!</definedName>
    <definedName name="ChildrenW7H">#REF!</definedName>
    <definedName name="ChildrenW7L" localSheetId="0">#REF!</definedName>
    <definedName name="ChildrenW7L">#REF!</definedName>
    <definedName name="ChildrenW7M" localSheetId="0">#REF!</definedName>
    <definedName name="ChildrenW7M">#REF!</definedName>
    <definedName name="ChildrenW8H" localSheetId="0">#REF!</definedName>
    <definedName name="ChildrenW8H">#REF!</definedName>
    <definedName name="ChildrenW8L" localSheetId="0">#REF!</definedName>
    <definedName name="ChildrenW8L">#REF!</definedName>
    <definedName name="ChildrenW8M" localSheetId="0">#REF!</definedName>
    <definedName name="ChildrenW8M">#REF!</definedName>
    <definedName name="ChildrenW9H" localSheetId="0">#REF!</definedName>
    <definedName name="ChildrenW9H">#REF!</definedName>
    <definedName name="ChildrenW9L" localSheetId="0">#REF!</definedName>
    <definedName name="ChildrenW9L">#REF!</definedName>
    <definedName name="ChildrenW9M" localSheetId="0">#REF!</definedName>
    <definedName name="ChildrenW9M">#REF!</definedName>
    <definedName name="CuredH" localSheetId="0">#REF!</definedName>
    <definedName name="CuredH">#REF!</definedName>
    <definedName name="CuredL" localSheetId="0">#REF!</definedName>
    <definedName name="CuredL">#REF!</definedName>
    <definedName name="CuredM" localSheetId="0">#REF!</definedName>
    <definedName name="CuredM">#REF!</definedName>
    <definedName name="DefaultPilotH" localSheetId="0">#REF!</definedName>
    <definedName name="DefaultPilotH">#REF!</definedName>
    <definedName name="DefaultPilotL" localSheetId="0">#REF!</definedName>
    <definedName name="DefaultPilotL">#REF!</definedName>
    <definedName name="DefaultPilotM" localSheetId="0">#REF!</definedName>
    <definedName name="DefaultPilotM">#REF!</definedName>
    <definedName name="DefaultReturnH" localSheetId="0">#REF!</definedName>
    <definedName name="DefaultReturnH">#REF!</definedName>
    <definedName name="DefaultReturnL" localSheetId="0">#REF!</definedName>
    <definedName name="DefaultReturnL">#REF!</definedName>
    <definedName name="DefaultReturnM" localSheetId="0">#REF!</definedName>
    <definedName name="DefaultReturnM">#REF!</definedName>
    <definedName name="DistrictsH" localSheetId="0">#REF!</definedName>
    <definedName name="DistrictsH">#REF!</definedName>
    <definedName name="DistrictsL" localSheetId="0">#REF!</definedName>
    <definedName name="DistrictsL">#REF!</definedName>
    <definedName name="DistrictsM" localSheetId="0">#REF!</definedName>
    <definedName name="DistrictsM">#REF!</definedName>
    <definedName name="EMTCReferralH" localSheetId="0">#REF!</definedName>
    <definedName name="EMTCReferralH">#REF!</definedName>
    <definedName name="EMTCReferralL" localSheetId="0">#REF!</definedName>
    <definedName name="EMTCReferralL">#REF!</definedName>
    <definedName name="EMTCReferralM" localSheetId="0">#REF!</definedName>
    <definedName name="EMTCReferralM">#REF!</definedName>
    <definedName name="ExchangeRate" localSheetId="0">#REF!</definedName>
    <definedName name="ExchangeRate">#REF!</definedName>
    <definedName name="ExtraANMH" localSheetId="0">#REF!</definedName>
    <definedName name="ExtraANMH">#REF!</definedName>
    <definedName name="ExtraANML" localSheetId="0">#REF!</definedName>
    <definedName name="ExtraANML">#REF!</definedName>
    <definedName name="ExtraANMM" localSheetId="0">#REF!</definedName>
    <definedName name="ExtraANMM">#REF!</definedName>
    <definedName name="ExtraANMPPH" localSheetId="0">#REF!</definedName>
    <definedName name="ExtraANMPPH">#REF!</definedName>
    <definedName name="ExtraANMPPL" localSheetId="0">#REF!</definedName>
    <definedName name="ExtraANMPPL">#REF!</definedName>
    <definedName name="ExtraANMPPM" localSheetId="0">#REF!</definedName>
    <definedName name="ExtraANMPPM">#REF!</definedName>
    <definedName name="ExtraASHAH" localSheetId="0">#REF!</definedName>
    <definedName name="ExtraASHAH">#REF!</definedName>
    <definedName name="ExtraASHAL" localSheetId="0">#REF!</definedName>
    <definedName name="ExtraASHAL">#REF!</definedName>
    <definedName name="ExtraASHAM" localSheetId="0">#REF!</definedName>
    <definedName name="ExtraASHAM">#REF!</definedName>
    <definedName name="ExtraPoshanDivasH" localSheetId="0">#REF!</definedName>
    <definedName name="ExtraPoshanDivasH">#REF!</definedName>
    <definedName name="ExtraPoshanDivasL" localSheetId="0">#REF!</definedName>
    <definedName name="ExtraPoshanDivasL">#REF!</definedName>
    <definedName name="ExtraPoshanDivasM" localSheetId="0">#REF!</definedName>
    <definedName name="ExtraPoshanDivasM">#REF!</definedName>
    <definedName name="ExtraRDPLH" localSheetId="0">#REF!</definedName>
    <definedName name="ExtraRDPLH">#REF!</definedName>
    <definedName name="ExtraRDPLL" localSheetId="0">#REF!</definedName>
    <definedName name="ExtraRDPLL">#REF!</definedName>
    <definedName name="ExtraRDPLM" localSheetId="0">#REF!</definedName>
    <definedName name="ExtraRDPLM">#REF!</definedName>
    <definedName name="ExtraTreatmentH" localSheetId="0">#REF!</definedName>
    <definedName name="ExtraTreatmentH">#REF!</definedName>
    <definedName name="ExtraTreatmentL" localSheetId="0">#REF!</definedName>
    <definedName name="ExtraTreatmentL">#REF!</definedName>
    <definedName name="ExtraTreatmentM" localSheetId="0">#REF!</definedName>
    <definedName name="ExtraTreatmentM">#REF!</definedName>
    <definedName name="FollowUpCuredH" localSheetId="0">#REF!</definedName>
    <definedName name="FollowUpCuredH">#REF!</definedName>
    <definedName name="FollowUpCuredL" localSheetId="0">#REF!</definedName>
    <definedName name="FollowUpCuredL">#REF!</definedName>
    <definedName name="FollowUpCuredM" localSheetId="0">#REF!</definedName>
    <definedName name="FollowUpCuredM">#REF!</definedName>
    <definedName name="FollowUpDefaultH" localSheetId="0">#REF!</definedName>
    <definedName name="FollowUpDefaultH">#REF!</definedName>
    <definedName name="FollowUpDefaultL" localSheetId="0">#REF!</definedName>
    <definedName name="FollowUpDefaultL">#REF!</definedName>
    <definedName name="FollowUpDefaultM" localSheetId="0">#REF!</definedName>
    <definedName name="FollowUpDefaultM">#REF!</definedName>
    <definedName name="ICDSDDH" localSheetId="0">#REF!</definedName>
    <definedName name="ICDSDDH">#REF!</definedName>
    <definedName name="ICDSDDL" localSheetId="0">#REF!</definedName>
    <definedName name="ICDSDDL">#REF!</definedName>
    <definedName name="ICDSDDM" localSheetId="0">#REF!</definedName>
    <definedName name="ICDSDDM">#REF!</definedName>
    <definedName name="JBookH" localSheetId="0">#REF!</definedName>
    <definedName name="JBookH">#REF!</definedName>
    <definedName name="JBookL" localSheetId="0">#REF!</definedName>
    <definedName name="JBookL">#REF!</definedName>
    <definedName name="JBookM" localSheetId="0">#REF!</definedName>
    <definedName name="JBookM">#REF!</definedName>
    <definedName name="KitReplacementH" localSheetId="0">#REF!</definedName>
    <definedName name="KitReplacementH">#REF!</definedName>
    <definedName name="KitReplacementL" localSheetId="0">#REF!</definedName>
    <definedName name="KitReplacementL">#REF!</definedName>
    <definedName name="KitReplacementM" localSheetId="0">#REF!</definedName>
    <definedName name="KitReplacementM">#REF!</definedName>
    <definedName name="LadySupervisorsH" localSheetId="0">#REF!</definedName>
    <definedName name="LadySupervisorsH">#REF!</definedName>
    <definedName name="LadySupervisorsL" localSheetId="0">#REF!</definedName>
    <definedName name="LadySupervisorsL">#REF!</definedName>
    <definedName name="LadySupervisorsM" localSheetId="0">#REF!</definedName>
    <definedName name="LadySupervisorsM">#REF!</definedName>
    <definedName name="MNTKitH" localSheetId="0">#REF!</definedName>
    <definedName name="MNTKitH">#REF!</definedName>
    <definedName name="MNTKitL" localSheetId="0">#REF!</definedName>
    <definedName name="MNTKitL">#REF!</definedName>
    <definedName name="MNTKitM" localSheetId="0">#REF!</definedName>
    <definedName name="MNTKitM">#REF!</definedName>
    <definedName name="MonitoringH" localSheetId="0">#REF!</definedName>
    <definedName name="MonitoringH">#REF!</definedName>
    <definedName name="MonitoringL" localSheetId="0">#REF!</definedName>
    <definedName name="MonitoringL">#REF!</definedName>
    <definedName name="MonitoringM" localSheetId="0">#REF!</definedName>
    <definedName name="MonitoringM">#REF!</definedName>
    <definedName name="NotSAMH" localSheetId="0">#REF!</definedName>
    <definedName name="NotSAMH">#REF!</definedName>
    <definedName name="NotSAML" localSheetId="0">#REF!</definedName>
    <definedName name="NotSAML">#REF!</definedName>
    <definedName name="NotSAMM" localSheetId="0">#REF!</definedName>
    <definedName name="NotSAMM">#REF!</definedName>
    <definedName name="OtherTrainingDaysH" localSheetId="0">#REF!</definedName>
    <definedName name="OtherTrainingDaysH">#REF!</definedName>
    <definedName name="OtherTrainingDaysL" localSheetId="0">#REF!</definedName>
    <definedName name="OtherTrainingDaysL">#REF!</definedName>
    <definedName name="OtherTrainingDaysM" localSheetId="0">#REF!</definedName>
    <definedName name="OtherTrainingDaysM">#REF!</definedName>
    <definedName name="PilotBlocksH" localSheetId="0">#REF!</definedName>
    <definedName name="PilotBlocksH">#REF!</definedName>
    <definedName name="PilotBlocksL" localSheetId="0">#REF!</definedName>
    <definedName name="PilotBlocksL">#REF!</definedName>
    <definedName name="PilotBlocksM" localSheetId="0">#REF!</definedName>
    <definedName name="PilotBlocksM">#REF!</definedName>
    <definedName name="PilotFinishH" localSheetId="0">#REF!</definedName>
    <definedName name="PilotFinishH">#REF!</definedName>
    <definedName name="PilotFinishL" localSheetId="0">#REF!</definedName>
    <definedName name="PilotFinishL">#REF!</definedName>
    <definedName name="PilotFinishM" localSheetId="0">#REF!</definedName>
    <definedName name="PilotFinishM">#REF!</definedName>
    <definedName name="PilotReEnrollH" localSheetId="0">#REF!</definedName>
    <definedName name="PilotReEnrollH">#REF!</definedName>
    <definedName name="PilotReEnrollL" localSheetId="0">#REF!</definedName>
    <definedName name="PilotReEnrollL">#REF!</definedName>
    <definedName name="PilotReEnrollM" localSheetId="0">#REF!</definedName>
    <definedName name="PilotReEnrollM">#REF!</definedName>
    <definedName name="PoshanDivasH" localSheetId="0">#REF!</definedName>
    <definedName name="PoshanDivasH">#REF!</definedName>
    <definedName name="PoshanDivasL" localSheetId="0">#REF!</definedName>
    <definedName name="PoshanDivasL">#REF!</definedName>
    <definedName name="PoshanDivasM" localSheetId="0">#REF!</definedName>
    <definedName name="PoshanDivasM">#REF!</definedName>
    <definedName name="PPH" localSheetId="0">#REF!</definedName>
    <definedName name="PPH">#REF!</definedName>
    <definedName name="PPIncentive1H" localSheetId="0">#REF!</definedName>
    <definedName name="PPIncentive1H">#REF!</definedName>
    <definedName name="PPIncentive1L" localSheetId="0">#REF!</definedName>
    <definedName name="PPIncentive1L">#REF!</definedName>
    <definedName name="PPIncentive1M" localSheetId="0">#REF!</definedName>
    <definedName name="PPIncentive1M">#REF!</definedName>
    <definedName name="PPIncentive2H" localSheetId="0">#REF!</definedName>
    <definedName name="PPIncentive2H">#REF!</definedName>
    <definedName name="PPIncentive2L" localSheetId="0">#REF!</definedName>
    <definedName name="PPIncentive2L">#REF!</definedName>
    <definedName name="PPIncentive2M" localSheetId="0">#REF!</definedName>
    <definedName name="PPIncentive2M">#REF!</definedName>
    <definedName name="PPIncentive3H" localSheetId="0">#REF!</definedName>
    <definedName name="PPIncentive3H">#REF!</definedName>
    <definedName name="PPIncentive3L" localSheetId="0">#REF!</definedName>
    <definedName name="PPIncentive3L">#REF!</definedName>
    <definedName name="PPIncentive3M" localSheetId="0">#REF!</definedName>
    <definedName name="PPIncentive3M">#REF!</definedName>
    <definedName name="PPIncentive4H" localSheetId="0">#REF!</definedName>
    <definedName name="PPIncentive4H">#REF!</definedName>
    <definedName name="PPIncentive4L" localSheetId="0">#REF!</definedName>
    <definedName name="PPIncentive4L">#REF!</definedName>
    <definedName name="PPIncentive4M" localSheetId="0">#REF!</definedName>
    <definedName name="PPIncentive4M">#REF!</definedName>
    <definedName name="PPL" localSheetId="0">#REF!</definedName>
    <definedName name="PPL">#REF!</definedName>
    <definedName name="PPM" localSheetId="0">#REF!</definedName>
    <definedName name="PPM">#REF!</definedName>
    <definedName name="PPRatioH" localSheetId="0">#REF!</definedName>
    <definedName name="PPRatioH">#REF!</definedName>
    <definedName name="PPRatioL" localSheetId="0">#REF!</definedName>
    <definedName name="PPRatioL">#REF!</definedName>
    <definedName name="PPRatioM" localSheetId="0">#REF!</definedName>
    <definedName name="PPRatioM">#REF!</definedName>
    <definedName name="RefusalH" localSheetId="0">#REF!</definedName>
    <definedName name="RefusalH">#REF!</definedName>
    <definedName name="RefusalL" localSheetId="0">#REF!</definedName>
    <definedName name="RefusalL">#REF!</definedName>
    <definedName name="RefusalM" localSheetId="0">#REF!</definedName>
    <definedName name="RefusalM">#REF!</definedName>
    <definedName name="RelapseH" localSheetId="0">#REF!</definedName>
    <definedName name="RelapseH">#REF!</definedName>
    <definedName name="RelapseL" localSheetId="0">#REF!</definedName>
    <definedName name="RelapseL">#REF!</definedName>
    <definedName name="RelapseM" localSheetId="0">#REF!</definedName>
    <definedName name="RelapseM">#REF!</definedName>
    <definedName name="RelapseReturnH" localSheetId="0">#REF!</definedName>
    <definedName name="RelapseReturnH">#REF!</definedName>
    <definedName name="RelapseReturnL" localSheetId="0">#REF!</definedName>
    <definedName name="RelapseReturnL">#REF!</definedName>
    <definedName name="RelapseReturnM" localSheetId="0">#REF!</definedName>
    <definedName name="RelapseReturnM">#REF!</definedName>
    <definedName name="SupervisoryVisitsH" localSheetId="0">#REF!</definedName>
    <definedName name="SupervisoryVisitsH">#REF!</definedName>
    <definedName name="SupervisoryVisitsL" localSheetId="0">#REF!</definedName>
    <definedName name="SupervisoryVisitsL">#REF!</definedName>
    <definedName name="SupervisoryVisitsM" localSheetId="0">#REF!</definedName>
    <definedName name="SupervisoryVisitsM">#REF!</definedName>
    <definedName name="TargetChildrenH" localSheetId="0">#REF!</definedName>
    <definedName name="TargetChildrenH">#REF!</definedName>
    <definedName name="TargetChildrenL" localSheetId="0">#REF!</definedName>
    <definedName name="TargetChildrenL">#REF!</definedName>
    <definedName name="TargetChildrenM" localSheetId="0">#REF!</definedName>
    <definedName name="TargetChildrenM">#REF!</definedName>
    <definedName name="TMTCReferralH" localSheetId="0">#REF!</definedName>
    <definedName name="TMTCReferralH">#REF!</definedName>
    <definedName name="TMTCReferralL" localSheetId="0">#REF!</definedName>
    <definedName name="TMTCReferralL">#REF!</definedName>
    <definedName name="TMTCReferralM" localSheetId="0">#REF!</definedName>
    <definedName name="TMTCReferralM">#REF!</definedName>
    <definedName name="TotalCost" localSheetId="0">'[1]Cost Summary'!$C$10:$D$10</definedName>
    <definedName name="TotalCost">'Cost Summary'!$C$10:$D$10</definedName>
    <definedName name="TransportH" localSheetId="0">#REF!</definedName>
    <definedName name="TransportH">#REF!</definedName>
    <definedName name="TransportL" localSheetId="0">#REF!</definedName>
    <definedName name="TransportL">#REF!</definedName>
    <definedName name="TransportM" localSheetId="0">#REF!</definedName>
    <definedName name="TransportM">#REF!</definedName>
    <definedName name="TreatmentDefaultH" localSheetId="0">#REF!</definedName>
    <definedName name="TreatmentDefaultH">#REF!</definedName>
    <definedName name="TreatmentDefaultL" localSheetId="0">#REF!</definedName>
    <definedName name="TreatmentDefaultL">#REF!</definedName>
    <definedName name="TreatmentDefaultM" localSheetId="0">#REF!</definedName>
    <definedName name="TreatmentDefaultM">#REF!</definedName>
    <definedName name="TreatmentW10H" localSheetId="0">#REF!</definedName>
    <definedName name="TreatmentW10H">#REF!</definedName>
    <definedName name="TreatmentW10L" localSheetId="0">#REF!</definedName>
    <definedName name="TreatmentW10L">#REF!</definedName>
    <definedName name="TreatmentW10M" localSheetId="0">#REF!</definedName>
    <definedName name="TreatmentW10M">#REF!</definedName>
    <definedName name="TreatmentW11H" localSheetId="0">#REF!</definedName>
    <definedName name="TreatmentW11H">#REF!</definedName>
    <definedName name="TreatmentW11L" localSheetId="0">#REF!</definedName>
    <definedName name="TreatmentW11L">#REF!</definedName>
    <definedName name="TreatmentW11M" localSheetId="0">#REF!</definedName>
    <definedName name="TreatmentW11M">#REF!</definedName>
    <definedName name="TreatmentW12H" localSheetId="0">#REF!</definedName>
    <definedName name="TreatmentW12H">#REF!</definedName>
    <definedName name="TreatmentW12L" localSheetId="0">#REF!</definedName>
    <definedName name="TreatmentW12L">#REF!</definedName>
    <definedName name="TreatmentW12M" localSheetId="0">#REF!</definedName>
    <definedName name="TreatmentW12M">#REF!</definedName>
    <definedName name="TreatmentW1H" localSheetId="0">#REF!</definedName>
    <definedName name="TreatmentW1H">#REF!</definedName>
    <definedName name="TreatmentW1L" localSheetId="0">#REF!</definedName>
    <definedName name="TreatmentW1L">#REF!</definedName>
    <definedName name="TreatmentW1M" localSheetId="0">#REF!</definedName>
    <definedName name="TreatmentW1M">#REF!</definedName>
    <definedName name="TreatmentW2H" localSheetId="0">#REF!</definedName>
    <definedName name="TreatmentW2H">#REF!</definedName>
    <definedName name="TreatmentW2L" localSheetId="0">#REF!</definedName>
    <definedName name="TreatmentW2L">#REF!</definedName>
    <definedName name="TreatmentW2M" localSheetId="0">#REF!</definedName>
    <definedName name="TreatmentW2M">#REF!</definedName>
    <definedName name="TreatmentW3H" localSheetId="0">#REF!</definedName>
    <definedName name="TreatmentW3H">#REF!</definedName>
    <definedName name="TreatmentW3L" localSheetId="0">#REF!</definedName>
    <definedName name="TreatmentW3L">#REF!</definedName>
    <definedName name="TreatmentW3M" localSheetId="0">#REF!</definedName>
    <definedName name="TreatmentW3M">#REF!</definedName>
    <definedName name="TreatmentW4H" localSheetId="0">#REF!</definedName>
    <definedName name="TreatmentW4H">#REF!</definedName>
    <definedName name="TreatmentW4L" localSheetId="0">#REF!</definedName>
    <definedName name="TreatmentW4L">#REF!</definedName>
    <definedName name="TreatmentW4M" localSheetId="0">#REF!</definedName>
    <definedName name="TreatmentW4M">#REF!</definedName>
    <definedName name="TreatmentW5H" localSheetId="0">#REF!</definedName>
    <definedName name="TreatmentW5H">#REF!</definedName>
    <definedName name="TreatmentW5L" localSheetId="0">#REF!</definedName>
    <definedName name="TreatmentW5L">#REF!</definedName>
    <definedName name="TreatmentW5M" localSheetId="0">#REF!</definedName>
    <definedName name="TreatmentW5M">#REF!</definedName>
    <definedName name="TreatmentW6H" localSheetId="0">#REF!</definedName>
    <definedName name="TreatmentW6H">#REF!</definedName>
    <definedName name="TreatmentW6L" localSheetId="0">#REF!</definedName>
    <definedName name="TreatmentW6L">#REF!</definedName>
    <definedName name="TreatmentW6M" localSheetId="0">#REF!</definedName>
    <definedName name="TreatmentW6M">#REF!</definedName>
    <definedName name="TreatmentW7H" localSheetId="0">#REF!</definedName>
    <definedName name="TreatmentW7H">#REF!</definedName>
    <definedName name="TreatmentW7L" localSheetId="0">#REF!</definedName>
    <definedName name="TreatmentW7L">#REF!</definedName>
    <definedName name="TreatmentW7M" localSheetId="0">#REF!</definedName>
    <definedName name="TreatmentW7M">#REF!</definedName>
    <definedName name="TreatmentW8H" localSheetId="0">#REF!</definedName>
    <definedName name="TreatmentW8H">#REF!</definedName>
    <definedName name="TreatmentW8L" localSheetId="0">#REF!</definedName>
    <definedName name="TreatmentW8L">#REF!</definedName>
    <definedName name="TreatmentW8M" localSheetId="0">#REF!</definedName>
    <definedName name="TreatmentW8M">#REF!</definedName>
    <definedName name="TreatmentW9H" localSheetId="0">#REF!</definedName>
    <definedName name="TreatmentW9H">#REF!</definedName>
    <definedName name="TreatmentW9L" localSheetId="0">#REF!</definedName>
    <definedName name="TreatmentW9L">#REF!</definedName>
    <definedName name="TreatmentW9M" localSheetId="0">#REF!</definedName>
    <definedName name="TreatmentW9M">#REF!</definedName>
    <definedName name="VidTrainingsH" localSheetId="0">#REF!</definedName>
    <definedName name="VidTrainingsH">#REF!</definedName>
    <definedName name="VidTrainingsL" localSheetId="0">#REF!</definedName>
    <definedName name="VidTrainingsL">#REF!</definedName>
    <definedName name="VidTrainingsM" localSheetId="0">#REF!</definedName>
    <definedName name="VidTrainingsM">#REF!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6" i="14" l="1"/>
  <c r="C5" i="14"/>
  <c r="D5" i="14"/>
  <c r="D8" i="14"/>
  <c r="C7" i="14"/>
  <c r="D7" i="14"/>
  <c r="D10" i="14"/>
  <c r="C9" i="14"/>
  <c r="D9" i="14"/>
  <c r="B12" i="14"/>
  <c r="D12" i="14"/>
  <c r="C11" i="14"/>
  <c r="D11" i="14"/>
  <c r="D15" i="14"/>
  <c r="C14" i="14"/>
  <c r="D14" i="14"/>
  <c r="D17" i="14"/>
  <c r="C16" i="14"/>
  <c r="D16" i="14"/>
  <c r="D19" i="14"/>
  <c r="C18" i="14"/>
  <c r="D18" i="14"/>
  <c r="D21" i="14"/>
  <c r="C20" i="14"/>
  <c r="D20" i="14"/>
  <c r="D23" i="14"/>
  <c r="C22" i="14"/>
  <c r="D22" i="14"/>
  <c r="D25" i="14"/>
  <c r="C24" i="14"/>
  <c r="D24" i="14"/>
  <c r="D27" i="14"/>
  <c r="C26" i="14"/>
  <c r="D26" i="14"/>
  <c r="D29" i="14"/>
  <c r="C28" i="14"/>
  <c r="D28" i="14"/>
  <c r="C55" i="9"/>
  <c r="B6" i="4"/>
  <c r="D6" i="4"/>
  <c r="C5" i="4"/>
  <c r="D5" i="4"/>
  <c r="B9" i="4"/>
  <c r="D9" i="4"/>
  <c r="C8" i="4"/>
  <c r="D8" i="4"/>
  <c r="D12" i="4"/>
  <c r="C11" i="4"/>
  <c r="D11" i="4"/>
  <c r="D14" i="4"/>
  <c r="C13" i="4"/>
  <c r="D13" i="4"/>
  <c r="D17" i="4"/>
  <c r="C16" i="4"/>
  <c r="D16" i="4"/>
  <c r="D19" i="4"/>
  <c r="D20" i="4"/>
  <c r="C18" i="4"/>
  <c r="D18" i="4"/>
  <c r="D23" i="4"/>
  <c r="C22" i="4"/>
  <c r="D22" i="4"/>
  <c r="D26" i="4"/>
  <c r="C25" i="4"/>
  <c r="D25" i="4"/>
  <c r="D28" i="4"/>
  <c r="C27" i="4"/>
  <c r="D27" i="4"/>
  <c r="D30" i="4"/>
  <c r="C29" i="4"/>
  <c r="D29" i="4"/>
  <c r="D32" i="4"/>
  <c r="C31" i="4"/>
  <c r="D31" i="4"/>
  <c r="D34" i="4"/>
  <c r="C33" i="4"/>
  <c r="D33" i="4"/>
  <c r="C53" i="9"/>
  <c r="C6" i="19"/>
  <c r="D6" i="19"/>
  <c r="C9" i="19"/>
  <c r="D9" i="19"/>
  <c r="C14" i="19"/>
  <c r="D14" i="19"/>
  <c r="C18" i="19"/>
  <c r="D18" i="19"/>
  <c r="D24" i="19"/>
  <c r="C23" i="19"/>
  <c r="D26" i="19"/>
  <c r="C25" i="19"/>
  <c r="C21" i="19"/>
  <c r="D21" i="19"/>
  <c r="C5" i="19"/>
  <c r="D5" i="19"/>
  <c r="D22" i="19"/>
  <c r="D23" i="19"/>
  <c r="D25" i="19"/>
  <c r="D28" i="19"/>
  <c r="C27" i="19"/>
  <c r="D27" i="19"/>
  <c r="C29" i="19"/>
  <c r="D29" i="19"/>
  <c r="D33" i="19"/>
  <c r="D35" i="19"/>
  <c r="C34" i="19"/>
  <c r="D34" i="19"/>
  <c r="D37" i="19"/>
  <c r="C36" i="19"/>
  <c r="D36" i="19"/>
  <c r="D39" i="19"/>
  <c r="C38" i="19"/>
  <c r="D38" i="19"/>
  <c r="D41" i="19"/>
  <c r="C40" i="19"/>
  <c r="D40" i="19"/>
  <c r="D43" i="19"/>
  <c r="C42" i="19"/>
  <c r="D42" i="19"/>
  <c r="D45" i="19"/>
  <c r="C44" i="19"/>
  <c r="D44" i="19"/>
  <c r="D47" i="19"/>
  <c r="C46" i="19"/>
  <c r="D46" i="19"/>
  <c r="C54" i="9"/>
  <c r="D6" i="10"/>
  <c r="C5" i="10"/>
  <c r="D5" i="10"/>
  <c r="D8" i="10"/>
  <c r="C7" i="10"/>
  <c r="D7" i="10"/>
  <c r="D10" i="10"/>
  <c r="C9" i="10"/>
  <c r="D9" i="10"/>
  <c r="D12" i="10"/>
  <c r="C11" i="10"/>
  <c r="D11" i="10"/>
  <c r="D14" i="10"/>
  <c r="C13" i="10"/>
  <c r="D13" i="10"/>
  <c r="D16" i="10"/>
  <c r="C15" i="10"/>
  <c r="D15" i="10"/>
  <c r="D18" i="10"/>
  <c r="C17" i="10"/>
  <c r="D17" i="10"/>
  <c r="D20" i="10"/>
  <c r="C19" i="10"/>
  <c r="D19" i="10"/>
  <c r="D22" i="10"/>
  <c r="C21" i="10"/>
  <c r="D21" i="10"/>
  <c r="D24" i="10"/>
  <c r="C23" i="10"/>
  <c r="D23" i="10"/>
  <c r="D26" i="10"/>
  <c r="C25" i="10"/>
  <c r="D25" i="10"/>
  <c r="D28" i="10"/>
  <c r="C27" i="10"/>
  <c r="D27" i="10"/>
  <c r="C56" i="9"/>
  <c r="D6" i="6"/>
  <c r="C5" i="6"/>
  <c r="D5" i="6"/>
  <c r="D8" i="6"/>
  <c r="C7" i="6"/>
  <c r="D7" i="6"/>
  <c r="D10" i="6"/>
  <c r="C9" i="6"/>
  <c r="D9" i="6"/>
  <c r="D12" i="6"/>
  <c r="C11" i="6"/>
  <c r="D11" i="6"/>
  <c r="D14" i="6"/>
  <c r="C13" i="6"/>
  <c r="D13" i="6"/>
  <c r="D16" i="6"/>
  <c r="C15" i="6"/>
  <c r="D15" i="6"/>
  <c r="D18" i="6"/>
  <c r="C17" i="6"/>
  <c r="D17" i="6"/>
  <c r="D20" i="6"/>
  <c r="C19" i="6"/>
  <c r="D19" i="6"/>
  <c r="D22" i="6"/>
  <c r="D23" i="6"/>
  <c r="C21" i="6"/>
  <c r="D21" i="6"/>
  <c r="D26" i="6"/>
  <c r="C25" i="6"/>
  <c r="D25" i="6"/>
  <c r="D28" i="6"/>
  <c r="C27" i="6"/>
  <c r="D27" i="6"/>
  <c r="D30" i="6"/>
  <c r="C29" i="6"/>
  <c r="D29" i="6"/>
  <c r="C57" i="9"/>
  <c r="D6" i="13"/>
  <c r="C5" i="13"/>
  <c r="D5" i="13"/>
  <c r="D7" i="13"/>
  <c r="D9" i="13"/>
  <c r="C8" i="13"/>
  <c r="D8" i="13"/>
  <c r="D11" i="13"/>
  <c r="C10" i="13"/>
  <c r="D10" i="13"/>
  <c r="D13" i="13"/>
  <c r="C12" i="13"/>
  <c r="D12" i="13"/>
  <c r="D15" i="13"/>
  <c r="C14" i="13"/>
  <c r="D14" i="13"/>
  <c r="D17" i="13"/>
  <c r="C16" i="13"/>
  <c r="D16" i="13"/>
  <c r="D19" i="13"/>
  <c r="C18" i="13"/>
  <c r="D18" i="13"/>
  <c r="D21" i="13"/>
  <c r="C20" i="13"/>
  <c r="D20" i="13"/>
  <c r="D23" i="13"/>
  <c r="C22" i="13"/>
  <c r="D22" i="13"/>
  <c r="D25" i="13"/>
  <c r="C24" i="13"/>
  <c r="D24" i="13"/>
  <c r="D27" i="13"/>
  <c r="C26" i="13"/>
  <c r="D26" i="13"/>
  <c r="D29" i="13"/>
  <c r="C28" i="13"/>
  <c r="D28" i="13"/>
  <c r="C58" i="9"/>
  <c r="D5" i="7"/>
  <c r="D6" i="7"/>
  <c r="D8" i="7"/>
  <c r="C7" i="7"/>
  <c r="D7" i="7"/>
  <c r="D10" i="7"/>
  <c r="C9" i="7"/>
  <c r="D9" i="7"/>
  <c r="D12" i="7"/>
  <c r="C11" i="7"/>
  <c r="D11" i="7"/>
  <c r="D14" i="7"/>
  <c r="C13" i="7"/>
  <c r="D13" i="7"/>
  <c r="D16" i="7"/>
  <c r="C15" i="7"/>
  <c r="D15" i="7"/>
  <c r="D18" i="7"/>
  <c r="C17" i="7"/>
  <c r="D17" i="7"/>
  <c r="D20" i="7"/>
  <c r="C19" i="7"/>
  <c r="D19" i="7"/>
  <c r="D22" i="7"/>
  <c r="C21" i="7"/>
  <c r="D21" i="7"/>
  <c r="D24" i="7"/>
  <c r="C23" i="7"/>
  <c r="D23" i="7"/>
  <c r="D26" i="7"/>
  <c r="C25" i="7"/>
  <c r="D25" i="7"/>
  <c r="D28" i="7"/>
  <c r="C27" i="7"/>
  <c r="D27" i="7"/>
  <c r="C59" i="9"/>
  <c r="B6" i="22"/>
  <c r="D6" i="22"/>
  <c r="C5" i="22"/>
  <c r="D5" i="22"/>
  <c r="D9" i="22"/>
  <c r="C8" i="22"/>
  <c r="D8" i="22"/>
  <c r="D11" i="22"/>
  <c r="C10" i="22"/>
  <c r="D10" i="22"/>
  <c r="D13" i="22"/>
  <c r="C12" i="22"/>
  <c r="D12" i="22"/>
  <c r="D15" i="22"/>
  <c r="C14" i="22"/>
  <c r="D14" i="22"/>
  <c r="D17" i="22"/>
  <c r="C16" i="22"/>
  <c r="D16" i="22"/>
  <c r="D19" i="22"/>
  <c r="C18" i="22"/>
  <c r="D18" i="22"/>
  <c r="D21" i="22"/>
  <c r="C20" i="22"/>
  <c r="D20" i="22"/>
  <c r="D23" i="22"/>
  <c r="C22" i="22"/>
  <c r="D22" i="22"/>
  <c r="D25" i="22"/>
  <c r="C24" i="22"/>
  <c r="D24" i="22"/>
  <c r="D27" i="22"/>
  <c r="C26" i="22"/>
  <c r="D26" i="22"/>
  <c r="D29" i="22"/>
  <c r="C28" i="22"/>
  <c r="D28" i="22"/>
  <c r="C60" i="9"/>
  <c r="D6" i="31"/>
  <c r="C5" i="31"/>
  <c r="D5" i="31"/>
  <c r="D9" i="31"/>
  <c r="C8" i="31"/>
  <c r="D8" i="31"/>
  <c r="D11" i="31"/>
  <c r="C10" i="31"/>
  <c r="D10" i="31"/>
  <c r="D13" i="31"/>
  <c r="C12" i="31"/>
  <c r="D12" i="31"/>
  <c r="D15" i="31"/>
  <c r="C14" i="31"/>
  <c r="D14" i="31"/>
  <c r="D17" i="31"/>
  <c r="C16" i="31"/>
  <c r="D16" i="31"/>
  <c r="D19" i="31"/>
  <c r="C18" i="31"/>
  <c r="D18" i="31"/>
  <c r="D21" i="31"/>
  <c r="C20" i="31"/>
  <c r="D20" i="31"/>
  <c r="D23" i="31"/>
  <c r="C22" i="31"/>
  <c r="D22" i="31"/>
  <c r="D25" i="31"/>
  <c r="C24" i="31"/>
  <c r="D24" i="31"/>
  <c r="D27" i="31"/>
  <c r="C26" i="31"/>
  <c r="D26" i="31"/>
  <c r="D29" i="31"/>
  <c r="C28" i="31"/>
  <c r="D28" i="31"/>
  <c r="C61" i="9"/>
  <c r="D6" i="32"/>
  <c r="C5" i="32"/>
  <c r="D5" i="32"/>
  <c r="D8" i="32"/>
  <c r="C7" i="32"/>
  <c r="D7" i="32"/>
  <c r="D10" i="32"/>
  <c r="C9" i="32"/>
  <c r="D9" i="32"/>
  <c r="D12" i="32"/>
  <c r="C11" i="32"/>
  <c r="D11" i="32"/>
  <c r="D14" i="32"/>
  <c r="C13" i="32"/>
  <c r="D13" i="32"/>
  <c r="D16" i="32"/>
  <c r="C15" i="32"/>
  <c r="D15" i="32"/>
  <c r="D18" i="32"/>
  <c r="C17" i="32"/>
  <c r="D17" i="32"/>
  <c r="D20" i="32"/>
  <c r="C19" i="32"/>
  <c r="D19" i="32"/>
  <c r="D22" i="32"/>
  <c r="C21" i="32"/>
  <c r="D21" i="32"/>
  <c r="D24" i="32"/>
  <c r="C23" i="32"/>
  <c r="D23" i="32"/>
  <c r="D26" i="32"/>
  <c r="C25" i="32"/>
  <c r="D25" i="32"/>
  <c r="D28" i="32"/>
  <c r="C27" i="32"/>
  <c r="D27" i="32"/>
  <c r="C62" i="9"/>
  <c r="B6" i="33"/>
  <c r="D6" i="33"/>
  <c r="C5" i="33"/>
  <c r="D5" i="33"/>
  <c r="D7" i="33"/>
  <c r="D9" i="33"/>
  <c r="C8" i="33"/>
  <c r="D8" i="33"/>
  <c r="D11" i="33"/>
  <c r="C10" i="33"/>
  <c r="D10" i="33"/>
  <c r="D13" i="33"/>
  <c r="C12" i="33"/>
  <c r="D12" i="33"/>
  <c r="D15" i="33"/>
  <c r="C14" i="33"/>
  <c r="D14" i="33"/>
  <c r="D17" i="33"/>
  <c r="C16" i="33"/>
  <c r="D16" i="33"/>
  <c r="B19" i="33"/>
  <c r="D19" i="33"/>
  <c r="C18" i="33"/>
  <c r="D18" i="33"/>
  <c r="D22" i="33"/>
  <c r="C21" i="33"/>
  <c r="D21" i="33"/>
  <c r="D24" i="33"/>
  <c r="C23" i="33"/>
  <c r="D23" i="33"/>
  <c r="D26" i="33"/>
  <c r="C25" i="33"/>
  <c r="D25" i="33"/>
  <c r="D28" i="33"/>
  <c r="C27" i="33"/>
  <c r="D27" i="33"/>
  <c r="D30" i="33"/>
  <c r="C29" i="33"/>
  <c r="D29" i="33"/>
  <c r="C63" i="9"/>
  <c r="C64" i="9"/>
  <c r="M107" i="9"/>
  <c r="M106" i="9"/>
  <c r="M97" i="9"/>
  <c r="M98" i="9"/>
  <c r="M99" i="9"/>
  <c r="M100" i="9"/>
  <c r="M101" i="9"/>
  <c r="M102" i="9"/>
  <c r="M103" i="9"/>
  <c r="M104" i="9"/>
  <c r="M105" i="9"/>
  <c r="M96" i="9"/>
  <c r="D31" i="22"/>
  <c r="C18" i="9"/>
  <c r="D30" i="7"/>
  <c r="C17" i="9"/>
  <c r="D31" i="31"/>
  <c r="C19" i="9"/>
  <c r="D30" i="32"/>
  <c r="C20" i="9"/>
  <c r="D32" i="33"/>
  <c r="C21" i="9"/>
  <c r="C47" i="9"/>
  <c r="M69" i="9"/>
  <c r="D36" i="4"/>
  <c r="C11" i="9"/>
  <c r="D49" i="19"/>
  <c r="C12" i="9"/>
  <c r="D31" i="14"/>
  <c r="C13" i="9"/>
  <c r="C45" i="9"/>
  <c r="M67" i="9"/>
  <c r="C38" i="9"/>
  <c r="C36" i="9"/>
  <c r="C37" i="9"/>
  <c r="C35" i="9"/>
  <c r="C34" i="9"/>
  <c r="C32" i="9"/>
  <c r="C33" i="9"/>
  <c r="C31" i="9"/>
  <c r="C30" i="9"/>
  <c r="C29" i="9"/>
  <c r="C28" i="9"/>
  <c r="N43" i="9"/>
  <c r="N42" i="9"/>
  <c r="N41" i="9"/>
  <c r="N40" i="9"/>
  <c r="N33" i="9"/>
  <c r="M34" i="9"/>
  <c r="N34" i="9"/>
  <c r="M35" i="9"/>
  <c r="N35" i="9"/>
  <c r="M36" i="9"/>
  <c r="N36" i="9"/>
  <c r="M37" i="9"/>
  <c r="N37" i="9"/>
  <c r="M38" i="9"/>
  <c r="N38" i="9"/>
  <c r="M39" i="9"/>
  <c r="N39" i="9"/>
  <c r="M40" i="9"/>
  <c r="M33" i="9"/>
  <c r="O34" i="9"/>
  <c r="O35" i="9"/>
  <c r="D39" i="9"/>
  <c r="H30" i="9"/>
  <c r="E28" i="9"/>
  <c r="C39" i="9"/>
  <c r="G30" i="9"/>
  <c r="O36" i="9"/>
  <c r="H31" i="9"/>
  <c r="E29" i="9"/>
  <c r="G31" i="9"/>
  <c r="O37" i="9"/>
  <c r="H32" i="9"/>
  <c r="E30" i="9"/>
  <c r="G32" i="9"/>
  <c r="O38" i="9"/>
  <c r="H33" i="9"/>
  <c r="E31" i="9"/>
  <c r="G33" i="9"/>
  <c r="O39" i="9"/>
  <c r="H34" i="9"/>
  <c r="E32" i="9"/>
  <c r="G34" i="9"/>
  <c r="O40" i="9"/>
  <c r="H35" i="9"/>
  <c r="E33" i="9"/>
  <c r="G35" i="9"/>
  <c r="M41" i="9"/>
  <c r="O41" i="9"/>
  <c r="H36" i="9"/>
  <c r="E34" i="9"/>
  <c r="G36" i="9"/>
  <c r="M42" i="9"/>
  <c r="O42" i="9"/>
  <c r="H37" i="9"/>
  <c r="E35" i="9"/>
  <c r="G37" i="9"/>
  <c r="M43" i="9"/>
  <c r="O43" i="9"/>
  <c r="H38" i="9"/>
  <c r="E36" i="9"/>
  <c r="G38" i="9"/>
  <c r="N44" i="9"/>
  <c r="O44" i="9"/>
  <c r="H39" i="9"/>
  <c r="E37" i="9"/>
  <c r="G39" i="9"/>
  <c r="H40" i="9"/>
  <c r="E38" i="9"/>
  <c r="G40" i="9"/>
  <c r="H41" i="9"/>
  <c r="E39" i="9"/>
  <c r="G41" i="9"/>
  <c r="F53" i="9"/>
  <c r="F54" i="9"/>
  <c r="F55" i="9"/>
  <c r="F56" i="9"/>
  <c r="F57" i="9"/>
  <c r="F58" i="9"/>
  <c r="F59" i="9"/>
  <c r="F60" i="9"/>
  <c r="F61" i="9"/>
  <c r="F62" i="9"/>
  <c r="F63" i="9"/>
  <c r="F64" i="9"/>
  <c r="D54" i="9"/>
  <c r="E54" i="9"/>
  <c r="N107" i="9"/>
  <c r="D30" i="10"/>
  <c r="C14" i="9"/>
  <c r="D32" i="6"/>
  <c r="C15" i="9"/>
  <c r="D31" i="13"/>
  <c r="C16" i="9"/>
  <c r="C22" i="9"/>
  <c r="N19" i="9"/>
  <c r="O19" i="9"/>
  <c r="N105" i="9"/>
  <c r="N106" i="9"/>
  <c r="L97" i="9"/>
  <c r="L98" i="9"/>
  <c r="L99" i="9"/>
  <c r="L100" i="9"/>
  <c r="L101" i="9"/>
  <c r="L102" i="9"/>
  <c r="L103" i="9"/>
  <c r="L104" i="9"/>
  <c r="L105" i="9"/>
  <c r="L106" i="9"/>
  <c r="C46" i="9"/>
  <c r="M68" i="9"/>
  <c r="N10" i="9"/>
  <c r="G12" i="9"/>
  <c r="E12" i="9"/>
  <c r="N9" i="9"/>
  <c r="G11" i="9"/>
  <c r="E11" i="9"/>
  <c r="G17" i="9"/>
  <c r="E17" i="9"/>
  <c r="N8" i="9"/>
  <c r="M9" i="9"/>
  <c r="M10" i="9"/>
  <c r="M11" i="9"/>
  <c r="N11" i="9"/>
  <c r="M12" i="9"/>
  <c r="N12" i="9"/>
  <c r="M13" i="9"/>
  <c r="N13" i="9"/>
  <c r="M14" i="9"/>
  <c r="N14" i="9"/>
  <c r="M15" i="9"/>
  <c r="N15" i="9"/>
  <c r="M16" i="9"/>
  <c r="N16" i="9"/>
  <c r="M17" i="9"/>
  <c r="N17" i="9"/>
  <c r="M18" i="9"/>
  <c r="O17" i="9"/>
  <c r="C48" i="9"/>
  <c r="G48" i="9"/>
  <c r="E46" i="9"/>
  <c r="G49" i="9"/>
  <c r="E47" i="9"/>
  <c r="G47" i="9"/>
  <c r="E45" i="9"/>
  <c r="G50" i="9"/>
  <c r="D11" i="9"/>
  <c r="D12" i="9"/>
  <c r="D13" i="9"/>
  <c r="D45" i="9"/>
  <c r="D14" i="9"/>
  <c r="D15" i="9"/>
  <c r="D16" i="9"/>
  <c r="D46" i="9"/>
  <c r="D17" i="9"/>
  <c r="D18" i="9"/>
  <c r="D19" i="9"/>
  <c r="D20" i="9"/>
  <c r="D21" i="9"/>
  <c r="D47" i="9"/>
  <c r="D48" i="9"/>
  <c r="H50" i="9"/>
  <c r="H47" i="9"/>
  <c r="H48" i="9"/>
  <c r="H49" i="9"/>
  <c r="E48" i="9"/>
  <c r="D22" i="9"/>
  <c r="D7" i="9"/>
  <c r="C7" i="9"/>
  <c r="D53" i="9"/>
  <c r="E53" i="9"/>
  <c r="D55" i="9"/>
  <c r="E55" i="9"/>
  <c r="D56" i="9"/>
  <c r="E56" i="9"/>
  <c r="D57" i="9"/>
  <c r="E57" i="9"/>
  <c r="D58" i="9"/>
  <c r="E58" i="9"/>
  <c r="D59" i="9"/>
  <c r="E59" i="9"/>
  <c r="D60" i="9"/>
  <c r="E60" i="9"/>
  <c r="D61" i="9"/>
  <c r="E61" i="9"/>
  <c r="D62" i="9"/>
  <c r="E62" i="9"/>
  <c r="D63" i="9"/>
  <c r="E63" i="9"/>
  <c r="D64" i="9"/>
  <c r="E64" i="9"/>
  <c r="G55" i="9"/>
  <c r="G56" i="9"/>
  <c r="G57" i="9"/>
  <c r="G58" i="9"/>
  <c r="G59" i="9"/>
  <c r="G60" i="9"/>
  <c r="G61" i="9"/>
  <c r="G62" i="9"/>
  <c r="G63" i="9"/>
  <c r="G64" i="9"/>
  <c r="G65" i="9"/>
  <c r="G66" i="9"/>
  <c r="G19" i="9"/>
  <c r="E19" i="9"/>
  <c r="G20" i="9"/>
  <c r="E20" i="9"/>
  <c r="G21" i="9"/>
  <c r="E21" i="9"/>
  <c r="H19" i="9"/>
  <c r="H20" i="9"/>
  <c r="H21" i="9"/>
  <c r="G18" i="9"/>
  <c r="E18" i="9"/>
  <c r="N18" i="9"/>
  <c r="O18" i="9"/>
  <c r="M8" i="9"/>
  <c r="H11" i="9"/>
  <c r="H12" i="9"/>
  <c r="H13" i="9"/>
  <c r="G13" i="9"/>
  <c r="E13" i="9"/>
  <c r="H14" i="9"/>
  <c r="G14" i="9"/>
  <c r="E14" i="9"/>
  <c r="H15" i="9"/>
  <c r="G15" i="9"/>
  <c r="E15" i="9"/>
  <c r="H16" i="9"/>
  <c r="G16" i="9"/>
  <c r="E16" i="9"/>
  <c r="H17" i="9"/>
  <c r="H18" i="9"/>
  <c r="H22" i="9"/>
  <c r="G22" i="9"/>
  <c r="E22" i="9"/>
  <c r="O10" i="9"/>
  <c r="O11" i="9"/>
  <c r="O12" i="9"/>
  <c r="O13" i="9"/>
  <c r="O14" i="9"/>
  <c r="O15" i="9"/>
  <c r="O16" i="9"/>
  <c r="O9" i="9"/>
  <c r="N97" i="9"/>
  <c r="N99" i="9"/>
  <c r="N100" i="9"/>
  <c r="N101" i="9"/>
  <c r="N102" i="9"/>
  <c r="N103" i="9"/>
  <c r="N98" i="9"/>
  <c r="L96" i="9"/>
  <c r="N104" i="9"/>
</calcChain>
</file>

<file path=xl/sharedStrings.xml><?xml version="1.0" encoding="utf-8"?>
<sst xmlns="http://schemas.openxmlformats.org/spreadsheetml/2006/main" count="690" uniqueCount="143">
  <si>
    <t>Total</t>
  </si>
  <si>
    <t>Financing</t>
  </si>
  <si>
    <t>Unit Cost</t>
  </si>
  <si>
    <t>Units</t>
  </si>
  <si>
    <t>TOTAL</t>
  </si>
  <si>
    <t>Cost Component</t>
  </si>
  <si>
    <t>Unit Type</t>
  </si>
  <si>
    <t>Notes and Instructions</t>
  </si>
  <si>
    <t>A</t>
  </si>
  <si>
    <t>B</t>
  </si>
  <si>
    <t>C</t>
  </si>
  <si>
    <t>D</t>
  </si>
  <si>
    <t>Total (if want lump sum to be entered)</t>
  </si>
  <si>
    <t>Overhead</t>
  </si>
  <si>
    <t>Table for Graph 2</t>
  </si>
  <si>
    <t>Table for Graph 1</t>
  </si>
  <si>
    <t>Select below to visualize Total Cost:</t>
  </si>
  <si>
    <t>Line Item Calculation</t>
  </si>
  <si>
    <t>Lump Sum Calculation</t>
  </si>
  <si>
    <t>Select below to visualize Total Cost by Funder:</t>
  </si>
  <si>
    <t>Percent by Line Item Calculation</t>
  </si>
  <si>
    <t>Percent by Lump Sum Calculation</t>
  </si>
  <si>
    <t>Total (from calculations of line items)</t>
  </si>
  <si>
    <t>Setup</t>
  </si>
  <si>
    <t>Implementation</t>
  </si>
  <si>
    <t>Operation</t>
  </si>
  <si>
    <t>Planning</t>
  </si>
  <si>
    <t>Advocacy</t>
  </si>
  <si>
    <t>Legislation</t>
  </si>
  <si>
    <t>Promotion</t>
  </si>
  <si>
    <t>Program Management</t>
  </si>
  <si>
    <t>Monitoring and Evaluation</t>
  </si>
  <si>
    <t>Utilization</t>
  </si>
  <si>
    <t>Consultants</t>
  </si>
  <si>
    <t>Transport</t>
  </si>
  <si>
    <t>Per Diem</t>
  </si>
  <si>
    <t>Materials</t>
  </si>
  <si>
    <t>Salaired Labor</t>
  </si>
  <si>
    <t>Voluneteer Labor</t>
  </si>
  <si>
    <t>Rent</t>
  </si>
  <si>
    <t>Equiptment</t>
  </si>
  <si>
    <t>Contract</t>
  </si>
  <si>
    <t>Consumable Supplies</t>
  </si>
  <si>
    <t>Development of Systems</t>
  </si>
  <si>
    <t>Initial Training</t>
  </si>
  <si>
    <t>Equiptment Maintenance</t>
  </si>
  <si>
    <t>Recurrent Training</t>
  </si>
  <si>
    <t>Total Cost per Cost Category</t>
  </si>
  <si>
    <t>Total Cost per Funder</t>
  </si>
  <si>
    <t>Open Governance Costing Tool</t>
  </si>
  <si>
    <t>Total Cost of Program</t>
  </si>
  <si>
    <t>Total Cost per Activity</t>
  </si>
  <si>
    <t>Table for Pie Chart</t>
  </si>
  <si>
    <t>Select below to visualize Pie Chart of Total Cost:</t>
  </si>
  <si>
    <t>Program staff</t>
  </si>
  <si>
    <t>Number of weeks</t>
  </si>
  <si>
    <t>Program was in planning phase for 4 weeks (source: interview with Tom on 2.15.17)</t>
  </si>
  <si>
    <t>Number of hours worked per week (8*5)  multiplied by number of staff members (2) ; Staff wages per hour $8 (source: governement salary document, link to doc)</t>
  </si>
  <si>
    <t>Program consulant hired for planning for 2 weeks</t>
  </si>
  <si>
    <t>Hours per week</t>
  </si>
  <si>
    <t>Program consulant hired for planning for 2 weeks (source: TOR, link to document)</t>
  </si>
  <si>
    <t>Advisor from eProcurment program in Ukraine</t>
  </si>
  <si>
    <t>Advisor volunteered 5 hours of time; unit cost is opportunity cost estimated based on wage of Ukriane government employees at level of advisor)</t>
  </si>
  <si>
    <t>total hours volunteered</t>
  </si>
  <si>
    <t>Staff travel costs for Meeting on 5.10.16</t>
  </si>
  <si>
    <t>Consultant travel cost for Meeting 5.10.16</t>
  </si>
  <si>
    <t>cost of plane ticket</t>
  </si>
  <si>
    <t>Staff per diem</t>
  </si>
  <si>
    <t>Staff traveled from location a to b for planning meeting roundtrip</t>
  </si>
  <si>
    <t>Consultant traveled from location a to b for planning meeting roundtrip</t>
  </si>
  <si>
    <t>Number of days</t>
  </si>
  <si>
    <t>number of staff</t>
  </si>
  <si>
    <t>Total Cost per Phase</t>
  </si>
  <si>
    <t>Cost Category</t>
  </si>
  <si>
    <t>Cost per Unit</t>
  </si>
  <si>
    <t>Number of Units</t>
  </si>
  <si>
    <t>Salaried Labor</t>
  </si>
  <si>
    <t>Estimate of salary and benefits</t>
  </si>
  <si>
    <t>Percent to time spent on program activity or average number of hours/minutes per activity</t>
  </si>
  <si>
    <t>Number of consultants and number of days worked per consultant</t>
  </si>
  <si>
    <t>Cost of services</t>
  </si>
  <si>
    <t>Number of services procured</t>
  </si>
  <si>
    <t>Volunteer Labor</t>
  </si>
  <si>
    <t>Economic value of volunteer labor</t>
  </si>
  <si>
    <t>Percent to time spent on program activity or average number of hours per activity</t>
  </si>
  <si>
    <t>Venue rental per day</t>
  </si>
  <si>
    <t>Number of rental days</t>
  </si>
  <si>
    <t>Cost of transport (costs of bus fare, plane travel, and the cost of fuel for program related transport)</t>
  </si>
  <si>
    <t>Number of times transport used</t>
  </si>
  <si>
    <t>Number of trips or share of program vehicle allocated to open governance program</t>
  </si>
  <si>
    <t>Cost of allowances and honorariums per day</t>
  </si>
  <si>
    <r>
      <t>Consumable supplies</t>
    </r>
    <r>
      <rPr>
        <sz val="8"/>
        <color theme="1"/>
        <rFont val="Calibri"/>
        <family val="2"/>
        <scheme val="minor"/>
      </rPr>
      <t> </t>
    </r>
  </si>
  <si>
    <t>Cost of consumable supplies</t>
  </si>
  <si>
    <t>Number of each type of supply</t>
  </si>
  <si>
    <r>
      <t>Materials</t>
    </r>
    <r>
      <rPr>
        <sz val="8"/>
        <color theme="1"/>
        <rFont val="Calibri"/>
        <family val="2"/>
        <scheme val="minor"/>
      </rPr>
      <t> </t>
    </r>
  </si>
  <si>
    <t>Cost of printing per material</t>
  </si>
  <si>
    <t>Number of material printed</t>
  </si>
  <si>
    <r>
      <t xml:space="preserve">Total overhead costs as </t>
    </r>
    <r>
      <rPr>
        <sz val="11"/>
        <color theme="1"/>
        <rFont val="Calibri"/>
        <family val="2"/>
        <scheme val="minor"/>
      </rPr>
      <t>building maintenance, utilities, telephone, internet connections</t>
    </r>
  </si>
  <si>
    <r>
      <t>Percent of time spent on the program</t>
    </r>
    <r>
      <rPr>
        <sz val="8"/>
        <color theme="1"/>
        <rFont val="Calibri"/>
        <family val="2"/>
        <scheme val="minor"/>
      </rPr>
      <t> </t>
    </r>
  </si>
  <si>
    <t>Equipment</t>
  </si>
  <si>
    <t>Value of depreciation for equipment, such as computers, printers, furniture</t>
  </si>
  <si>
    <t>Quantity, type, brand, useful life years of equipment</t>
  </si>
  <si>
    <t>Developer 1</t>
  </si>
  <si>
    <t>Payment order No.1415 for services in adaptation and customization of a software product under the agreement No. 3-GIZ as of 01.11.2015</t>
  </si>
  <si>
    <t>Payment order No.1414 for services in adaptation and customization of a software product under the agreement No. 3-GIZ as of 01.11.2015</t>
  </si>
  <si>
    <t>Developer 2</t>
  </si>
  <si>
    <t>Payment order No.1281 for services in adaptation and customization of a software product under the agreement No. 20151101 as of 01.11.2015</t>
  </si>
  <si>
    <t>Payment order No.1419 for services in adaptation and customization of a software product under the agreement No. 20151101 as of 01.11.2015</t>
  </si>
  <si>
    <t>Payment order No.84 від 04.02.2016 for services in completing the software product module under the agreement No. 20151101 as of 01.11.2015</t>
  </si>
  <si>
    <t>Payment order No.178 від 01.32.2016 for services in introducing an electronic digital signature for the software product under the agreement No. 20151101 as of 01.11.2015</t>
  </si>
  <si>
    <t>Web developer</t>
  </si>
  <si>
    <t>Payment order No. 1367  for services in adaptation and customization of a software product, the agreement No. 81191696</t>
  </si>
  <si>
    <t>Payment order No.1416 for services in adaptation and customization of a software product, the agreement No. 81191696</t>
  </si>
  <si>
    <t>Payment order No.100  for services in adaptation and customization of a software product, the agreement No. 81191696</t>
  </si>
  <si>
    <t>Usability specialist</t>
  </si>
  <si>
    <t>Payment order No.1291 for interface design under the invoice No. 50 as of 01.12.2015, the agreement No.110115/01 as of 01.11.2015</t>
  </si>
  <si>
    <t>Payment order No.1400 for interface design under the invoice No. 55 as of 24.12.2015, the agreement No. 81191696</t>
  </si>
  <si>
    <t>Technical Writer</t>
  </si>
  <si>
    <t>Staff cost</t>
  </si>
  <si>
    <t>Pl. commission №780 from 02.08.2016 g., for the lease of premises at 08/16, zh.rah.N09 / 16 from 01/08 / 16r. Excluding VAT</t>
  </si>
  <si>
    <t>USD</t>
  </si>
  <si>
    <t>Pl. commission №952 from 02.09.2016 g., for the lease of premises at 09/16, zh.rah.N10 / 16 from 01/09 / 16r. Excluding VAT</t>
  </si>
  <si>
    <t>Pl. orders №1107 from 30.09.2016 g., for the lease of premises at 10/16, zh.rah.N12 / 16 of 29/09 / 16r., without VAT</t>
  </si>
  <si>
    <t>Voluneteer Staff involved in Advocacy</t>
  </si>
  <si>
    <t>6 volunteers spent roughly 10 hours each; unit cost is opportunity cost estimated based on wage of Ukriane government employees at level of advisor</t>
  </si>
  <si>
    <t>Banners for promotions event</t>
  </si>
  <si>
    <t>Printed matierals for distribution</t>
  </si>
  <si>
    <t>Training Events</t>
  </si>
  <si>
    <t>Staff Salary Total from budget for 2 years</t>
  </si>
  <si>
    <t>platform maimtenance staff members</t>
  </si>
  <si>
    <t>2 staff members for 5 months at monthly rate of 200, data source: interview with platform manager</t>
  </si>
  <si>
    <t>Monitoring Specialist</t>
  </si>
  <si>
    <t>Yearly salary of monitoring specialist for 2 years, data source: monitoring budget doucment</t>
  </si>
  <si>
    <t>Training staff</t>
  </si>
  <si>
    <t>5 training staff for 3 hour trainings for 4 sets of traning over the course of the program at daily rate of 100; data source, interview with Platform Manager</t>
  </si>
  <si>
    <t>Staff per diem for training events</t>
  </si>
  <si>
    <t>20 staff ateended for 4 sets of training; per diem of 20 given for lunch; source interview with plattform manager</t>
  </si>
  <si>
    <t>staff hours</t>
  </si>
  <si>
    <t>staff salary</t>
  </si>
  <si>
    <t>staff cost</t>
  </si>
  <si>
    <t>Traning Lodging Horarium budget. No more detail provided</t>
  </si>
  <si>
    <t xml:space="preserve">data source: promotion event budget </t>
  </si>
  <si>
    <t>staff per diem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</si>
</sst>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09]\ #,##0"/>
    <numFmt numFmtId="165" formatCode="_(* #,##0_);_(* \(#,##0\);_(* &quot;-&quot;??_);_(@_)"/>
    <numFmt numFmtId="166" formatCode="[$₹-439]\ #,##0.00"/>
  </numFmts>
  <fonts count="3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0"/>
      <color theme="1"/>
      <name val="Calibri"/>
      <family val="2"/>
      <scheme val="minor"/>
    </font>
    <font>
      <b/>
      <sz val="11"/>
      <name val="Calibri"/>
      <family val="2"/>
      <scheme val="minor"/>
    </font>
    <font>
      <sz val="11"/>
      <name val="Calibri"/>
      <family val="2"/>
      <scheme val="minor"/>
    </font>
    <font>
      <b/>
      <sz val="12"/>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10"/>
      <name val="Calibri"/>
      <family val="2"/>
    </font>
    <font>
      <b/>
      <sz val="11"/>
      <color theme="0"/>
      <name val="Calibri"/>
      <family val="2"/>
      <scheme val="minor"/>
    </font>
    <font>
      <sz val="11"/>
      <color theme="0"/>
      <name val="Calibri"/>
      <family val="2"/>
      <scheme val="minor"/>
    </font>
    <font>
      <b/>
      <sz val="10"/>
      <color indexed="8"/>
      <name val="Arial Narrow"/>
    </font>
    <font>
      <sz val="10"/>
      <color indexed="8"/>
      <name val="Arial Narrow"/>
    </font>
    <font>
      <sz val="11"/>
      <color indexed="8"/>
      <name val="Arial Narrow"/>
    </font>
    <font>
      <sz val="9"/>
      <color indexed="8"/>
      <name val="Arial Cyr"/>
    </font>
    <font>
      <b/>
      <sz val="12"/>
      <color theme="0"/>
      <name val="Calibri"/>
      <family val="2"/>
      <scheme val="minor"/>
    </font>
    <font>
      <sz val="12"/>
      <color theme="0"/>
      <name val="Calibri"/>
      <family val="2"/>
      <scheme val="minor"/>
    </font>
    <font>
      <b/>
      <sz val="13"/>
      <color theme="1"/>
      <name val="Calibri"/>
      <family val="2"/>
      <scheme val="minor"/>
    </font>
    <font>
      <sz val="13"/>
      <color theme="1"/>
      <name val="Calibri"/>
      <family val="2"/>
      <scheme val="minor"/>
    </font>
    <font>
      <b/>
      <sz val="12"/>
      <color rgb="FFC00000"/>
      <name val="Calibri"/>
      <family val="2"/>
      <scheme val="minor"/>
    </font>
    <font>
      <sz val="12"/>
      <name val="Calibri"/>
      <family val="2"/>
      <scheme val="minor"/>
    </font>
    <font>
      <sz val="14"/>
      <color theme="0"/>
      <name val="Calibri"/>
      <family val="2"/>
      <scheme val="minor"/>
    </font>
    <font>
      <b/>
      <sz val="16"/>
      <color rgb="FFC00000"/>
      <name val="Calibri"/>
      <family val="2"/>
      <scheme val="minor"/>
    </font>
    <font>
      <sz val="11"/>
      <color rgb="FFFFFFFF"/>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8492"/>
        <bgColor indexed="64"/>
      </patternFill>
    </fill>
    <fill>
      <patternFill patternType="solid">
        <fgColor rgb="FF00A6B6"/>
        <bgColor indexed="64"/>
      </patternFill>
    </fill>
    <fill>
      <patternFill patternType="solid">
        <fgColor theme="0" tint="-0.14999847407452621"/>
        <bgColor indexed="64"/>
      </patternFill>
    </fill>
    <fill>
      <patternFill patternType="solid">
        <fgColor rgb="FFFDFC66"/>
        <bgColor indexed="64"/>
      </patternFill>
    </fill>
    <fill>
      <patternFill patternType="solid">
        <fgColor indexed="9"/>
        <bgColor auto="1"/>
      </patternFill>
    </fill>
    <fill>
      <patternFill patternType="solid">
        <fgColor rgb="FFF2F2F2"/>
        <bgColor indexed="64"/>
      </patternFill>
    </fill>
    <fill>
      <patternFill patternType="solid">
        <fgColor rgb="FFFFFFFF"/>
        <bgColor indexed="64"/>
      </patternFill>
    </fill>
    <fill>
      <patternFill patternType="solid">
        <fgColor theme="3" tint="0.79998168889431442"/>
        <bgColor indexed="64"/>
      </patternFill>
    </fill>
  </fills>
  <borders count="4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style="thin">
        <color rgb="FF636466"/>
      </left>
      <right style="thin">
        <color rgb="FF636466"/>
      </right>
      <top style="thin">
        <color rgb="FF636466"/>
      </top>
      <bottom style="thin">
        <color rgb="FF636466"/>
      </bottom>
      <diagonal/>
    </border>
    <border>
      <left style="thin">
        <color rgb="FF636466"/>
      </left>
      <right style="thin">
        <color rgb="FF636466"/>
      </right>
      <top style="thin">
        <color rgb="FF636466"/>
      </top>
      <bottom/>
      <diagonal/>
    </border>
    <border>
      <left style="thin">
        <color rgb="FF636466"/>
      </left>
      <right style="thin">
        <color rgb="FF636466"/>
      </right>
      <top/>
      <bottom style="thin">
        <color rgb="FF636466"/>
      </bottom>
      <diagonal/>
    </border>
    <border>
      <left style="thin">
        <color theme="0"/>
      </left>
      <right/>
      <top/>
      <bottom style="thin">
        <color theme="0"/>
      </bottom>
      <diagonal/>
    </border>
    <border>
      <left/>
      <right/>
      <top/>
      <bottom style="thin">
        <color rgb="FFE32726"/>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636466"/>
      </left>
      <right/>
      <top style="thin">
        <color rgb="FF636466"/>
      </top>
      <bottom style="thin">
        <color rgb="FF636466"/>
      </bottom>
      <diagonal/>
    </border>
    <border>
      <left style="thin">
        <color rgb="FF636466"/>
      </left>
      <right style="thin">
        <color rgb="FF636466"/>
      </right>
      <top/>
      <bottom/>
      <diagonal/>
    </border>
    <border>
      <left/>
      <right style="thin">
        <color rgb="FF636466"/>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rgb="FF636466"/>
      </left>
      <right/>
      <top style="thin">
        <color rgb="FF636466"/>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thin">
        <color rgb="FF636466"/>
      </bottom>
      <diagonal/>
    </border>
    <border>
      <left style="thin">
        <color auto="1"/>
      </left>
      <right/>
      <top/>
      <bottom/>
      <diagonal/>
    </border>
    <border>
      <left style="thin">
        <color rgb="FF636466"/>
      </left>
      <right style="thin">
        <color rgb="FF636466"/>
      </right>
      <top style="thin">
        <color theme="0"/>
      </top>
      <bottom style="thin">
        <color theme="1"/>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52">
    <xf numFmtId="0" fontId="0" fillId="0" borderId="0"/>
    <xf numFmtId="43" fontId="1" fillId="0" borderId="0" applyFont="0" applyFill="0" applyBorder="0" applyAlignment="0" applyProtection="0"/>
    <xf numFmtId="0" fontId="4" fillId="0" borderId="0"/>
    <xf numFmtId="43" fontId="5" fillId="0" borderId="0" applyFont="0" applyFill="0" applyBorder="0" applyAlignment="0" applyProtection="0"/>
    <xf numFmtId="0" fontId="5"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2"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245">
    <xf numFmtId="0" fontId="0" fillId="0" borderId="0" xfId="0"/>
    <xf numFmtId="0" fontId="0" fillId="0" borderId="0" xfId="0" applyFont="1"/>
    <xf numFmtId="0" fontId="7" fillId="0" borderId="0" xfId="0" applyFont="1"/>
    <xf numFmtId="0" fontId="7" fillId="0" borderId="0" xfId="0" applyFont="1" applyFill="1"/>
    <xf numFmtId="0" fontId="2" fillId="0" borderId="0" xfId="0" applyFont="1" applyAlignment="1">
      <alignment horizontal="center"/>
    </xf>
    <xf numFmtId="0" fontId="0" fillId="0" borderId="0" xfId="0" applyFont="1" applyFill="1"/>
    <xf numFmtId="0" fontId="2" fillId="0" borderId="0" xfId="0" applyFont="1" applyBorder="1"/>
    <xf numFmtId="0" fontId="2" fillId="0" borderId="0" xfId="0" applyFont="1" applyBorder="1" applyAlignment="1">
      <alignment horizontal="center"/>
    </xf>
    <xf numFmtId="0" fontId="9" fillId="0" borderId="0" xfId="0" applyFont="1" applyFill="1"/>
    <xf numFmtId="0" fontId="0" fillId="0" borderId="0" xfId="0" applyFill="1" applyBorder="1"/>
    <xf numFmtId="0" fontId="5" fillId="0" borderId="0" xfId="0" applyFont="1" applyFill="1"/>
    <xf numFmtId="164" fontId="7" fillId="0" borderId="0" xfId="0" applyNumberFormat="1" applyFont="1" applyFill="1" applyBorder="1"/>
    <xf numFmtId="0" fontId="0" fillId="0" borderId="0" xfId="0" applyFont="1" applyAlignment="1"/>
    <xf numFmtId="0" fontId="7" fillId="0" borderId="2" xfId="0" applyFont="1" applyFill="1" applyBorder="1"/>
    <xf numFmtId="0" fontId="7" fillId="0" borderId="5" xfId="0" applyFont="1" applyFill="1" applyBorder="1"/>
    <xf numFmtId="0" fontId="7" fillId="0" borderId="3" xfId="0" applyFont="1" applyFill="1" applyBorder="1"/>
    <xf numFmtId="0" fontId="7" fillId="0" borderId="4" xfId="0" applyFont="1" applyFill="1" applyBorder="1"/>
    <xf numFmtId="0" fontId="7" fillId="0" borderId="1" xfId="0" applyFont="1" applyFill="1" applyBorder="1"/>
    <xf numFmtId="0" fontId="7" fillId="0" borderId="6" xfId="0" applyFont="1" applyFill="1" applyBorder="1"/>
    <xf numFmtId="0" fontId="7" fillId="0" borderId="7" xfId="0" applyFont="1" applyFill="1" applyBorder="1"/>
    <xf numFmtId="0" fontId="14" fillId="4" borderId="0" xfId="0" applyFont="1" applyFill="1"/>
    <xf numFmtId="166" fontId="0" fillId="0" borderId="0" xfId="0" applyNumberFormat="1" applyFont="1"/>
    <xf numFmtId="0" fontId="0" fillId="0" borderId="16" xfId="0" applyFont="1" applyFill="1" applyBorder="1"/>
    <xf numFmtId="0" fontId="14" fillId="0" borderId="0" xfId="0" applyFont="1" applyFill="1" applyBorder="1"/>
    <xf numFmtId="0" fontId="7" fillId="0" borderId="18" xfId="0" applyFont="1" applyFill="1" applyBorder="1"/>
    <xf numFmtId="9" fontId="7" fillId="0" borderId="18" xfId="5" applyFont="1" applyFill="1" applyBorder="1"/>
    <xf numFmtId="0" fontId="13" fillId="4" borderId="0" xfId="0" applyFont="1" applyFill="1" applyBorder="1" applyAlignment="1">
      <alignment wrapText="1"/>
    </xf>
    <xf numFmtId="0" fontId="2" fillId="4" borderId="0" xfId="0" applyFont="1" applyFill="1" applyBorder="1"/>
    <xf numFmtId="0" fontId="6" fillId="4" borderId="0" xfId="0" applyFont="1" applyFill="1" applyBorder="1"/>
    <xf numFmtId="0" fontId="2" fillId="5" borderId="16" xfId="0" applyFont="1" applyFill="1" applyBorder="1"/>
    <xf numFmtId="0" fontId="3" fillId="0" borderId="16" xfId="0" applyFont="1" applyFill="1" applyBorder="1" applyAlignment="1">
      <alignment horizontal="left" indent="2"/>
    </xf>
    <xf numFmtId="0" fontId="2" fillId="5" borderId="16" xfId="0" applyFont="1" applyFill="1" applyBorder="1" applyAlignment="1">
      <alignment horizontal="left"/>
    </xf>
    <xf numFmtId="0" fontId="2" fillId="0" borderId="16" xfId="0" applyFont="1" applyFill="1" applyBorder="1" applyAlignment="1">
      <alignment horizontal="left"/>
    </xf>
    <xf numFmtId="0" fontId="0" fillId="6" borderId="16" xfId="0" applyFont="1" applyFill="1" applyBorder="1"/>
    <xf numFmtId="0" fontId="0" fillId="4" borderId="0" xfId="0" applyFill="1" applyBorder="1"/>
    <xf numFmtId="0" fontId="0" fillId="6" borderId="18" xfId="0" applyFont="1" applyFill="1" applyBorder="1"/>
    <xf numFmtId="0" fontId="13" fillId="3" borderId="11" xfId="0" applyFont="1" applyFill="1" applyBorder="1" applyAlignment="1">
      <alignment horizontal="center"/>
    </xf>
    <xf numFmtId="0" fontId="2" fillId="0" borderId="20" xfId="0" applyFont="1" applyBorder="1" applyAlignment="1">
      <alignment horizontal="center"/>
    </xf>
    <xf numFmtId="166" fontId="0" fillId="4" borderId="0" xfId="0" applyNumberFormat="1" applyFill="1" applyBorder="1" applyAlignment="1">
      <alignment horizontal="right"/>
    </xf>
    <xf numFmtId="0" fontId="2" fillId="2" borderId="0" xfId="0" applyFont="1" applyFill="1" applyBorder="1"/>
    <xf numFmtId="0" fontId="0" fillId="2" borderId="0" xfId="0" applyFill="1" applyBorder="1"/>
    <xf numFmtId="166" fontId="0" fillId="2" borderId="0" xfId="0" applyNumberFormat="1" applyFill="1" applyBorder="1" applyAlignment="1">
      <alignment horizontal="right"/>
    </xf>
    <xf numFmtId="166" fontId="2" fillId="2" borderId="0" xfId="0" applyNumberFormat="1" applyFont="1" applyFill="1" applyBorder="1" applyAlignment="1">
      <alignment horizontal="right"/>
    </xf>
    <xf numFmtId="0" fontId="0" fillId="2" borderId="0" xfId="0" applyFill="1"/>
    <xf numFmtId="0" fontId="0" fillId="0" borderId="0" xfId="0" applyFont="1" applyFill="1" applyAlignment="1"/>
    <xf numFmtId="0" fontId="2" fillId="0" borderId="0" xfId="0" applyFont="1" applyBorder="1" applyAlignment="1"/>
    <xf numFmtId="0" fontId="0" fillId="2" borderId="0" xfId="0" applyFont="1" applyFill="1" applyAlignment="1"/>
    <xf numFmtId="0" fontId="0" fillId="0" borderId="0" xfId="0" applyFont="1" applyFill="1" applyBorder="1" applyAlignment="1"/>
    <xf numFmtId="2" fontId="0" fillId="0" borderId="0" xfId="0" applyNumberFormat="1" applyFont="1" applyAlignment="1"/>
    <xf numFmtId="2" fontId="2" fillId="2" borderId="0" xfId="0" applyNumberFormat="1" applyFont="1" applyFill="1" applyBorder="1" applyAlignment="1">
      <alignment horizontal="right"/>
    </xf>
    <xf numFmtId="43" fontId="2" fillId="4" borderId="0" xfId="1" applyFont="1" applyFill="1" applyBorder="1" applyAlignment="1">
      <alignment horizontal="right"/>
    </xf>
    <xf numFmtId="0" fontId="17" fillId="7" borderId="0" xfId="0" applyNumberFormat="1" applyFont="1" applyFill="1" applyBorder="1" applyAlignment="1">
      <alignment horizontal="left"/>
    </xf>
    <xf numFmtId="2" fontId="0" fillId="0" borderId="0" xfId="0" applyNumberFormat="1" applyFont="1"/>
    <xf numFmtId="2" fontId="0" fillId="2" borderId="0" xfId="0" applyNumberFormat="1" applyFill="1" applyBorder="1" applyAlignment="1">
      <alignment horizontal="right"/>
    </xf>
    <xf numFmtId="43" fontId="0" fillId="0" borderId="0" xfId="1" applyFont="1"/>
    <xf numFmtId="43" fontId="2" fillId="2" borderId="0" xfId="1" applyFont="1" applyFill="1" applyBorder="1" applyAlignment="1">
      <alignment horizontal="right"/>
    </xf>
    <xf numFmtId="43" fontId="2" fillId="4" borderId="0" xfId="1" applyFont="1" applyFill="1" applyBorder="1"/>
    <xf numFmtId="0" fontId="0" fillId="0" borderId="16" xfId="0" applyFont="1" applyFill="1" applyBorder="1" applyAlignment="1">
      <alignment horizontal="left"/>
    </xf>
    <xf numFmtId="49" fontId="15" fillId="0" borderId="21" xfId="0" applyNumberFormat="1" applyFont="1" applyFill="1" applyBorder="1" applyAlignment="1">
      <alignment horizontal="left" vertical="center" wrapText="1"/>
    </xf>
    <xf numFmtId="0" fontId="15" fillId="0" borderId="21" xfId="0" applyNumberFormat="1" applyFont="1" applyFill="1" applyBorder="1" applyAlignment="1">
      <alignment horizontal="center" vertical="center" wrapText="1"/>
    </xf>
    <xf numFmtId="0" fontId="0" fillId="0" borderId="0" xfId="0" applyNumberFormat="1" applyFont="1" applyFill="1" applyAlignment="1"/>
    <xf numFmtId="0" fontId="6" fillId="0" borderId="2" xfId="0" applyFont="1" applyBorder="1"/>
    <xf numFmtId="0" fontId="6" fillId="0" borderId="2" xfId="0" applyFont="1" applyFill="1" applyBorder="1"/>
    <xf numFmtId="2" fontId="7" fillId="0" borderId="2" xfId="0" applyNumberFormat="1" applyFont="1" applyFill="1" applyBorder="1"/>
    <xf numFmtId="2" fontId="13" fillId="4" borderId="12" xfId="0" applyNumberFormat="1" applyFont="1" applyFill="1" applyBorder="1"/>
    <xf numFmtId="0" fontId="6" fillId="0" borderId="1" xfId="0" applyFont="1" applyFill="1" applyBorder="1"/>
    <xf numFmtId="0" fontId="2" fillId="5" borderId="2" xfId="0" applyFont="1" applyFill="1" applyBorder="1"/>
    <xf numFmtId="1" fontId="7" fillId="0" borderId="16" xfId="0" applyNumberFormat="1" applyFont="1" applyFill="1" applyBorder="1"/>
    <xf numFmtId="1" fontId="7" fillId="0" borderId="17" xfId="0" applyNumberFormat="1" applyFont="1" applyFill="1" applyBorder="1"/>
    <xf numFmtId="1" fontId="0" fillId="5" borderId="2" xfId="0" applyNumberFormat="1" applyFont="1" applyFill="1" applyBorder="1"/>
    <xf numFmtId="2" fontId="8" fillId="0" borderId="0" xfId="0" applyNumberFormat="1" applyFont="1"/>
    <xf numFmtId="2" fontId="7" fillId="0" borderId="0" xfId="0" applyNumberFormat="1" applyFont="1"/>
    <xf numFmtId="2" fontId="6" fillId="0" borderId="0" xfId="0" applyNumberFormat="1" applyFont="1"/>
    <xf numFmtId="2" fontId="13" fillId="4" borderId="13" xfId="0" applyNumberFormat="1" applyFont="1" applyFill="1" applyBorder="1" applyAlignment="1">
      <alignment horizontal="center" wrapText="1"/>
    </xf>
    <xf numFmtId="2" fontId="13" fillId="4" borderId="13" xfId="0" applyNumberFormat="1" applyFont="1" applyFill="1" applyBorder="1" applyAlignment="1">
      <alignment horizontal="center"/>
    </xf>
    <xf numFmtId="2" fontId="7" fillId="0" borderId="0" xfId="0" applyNumberFormat="1" applyFont="1" applyFill="1"/>
    <xf numFmtId="2" fontId="13" fillId="4" borderId="19" xfId="0" applyNumberFormat="1" applyFont="1" applyFill="1" applyBorder="1"/>
    <xf numFmtId="2" fontId="14" fillId="4" borderId="12" xfId="5" applyNumberFormat="1" applyFont="1" applyFill="1" applyBorder="1"/>
    <xf numFmtId="2" fontId="6" fillId="0" borderId="0" xfId="0" applyNumberFormat="1" applyFont="1" applyBorder="1"/>
    <xf numFmtId="2" fontId="7" fillId="0" borderId="2" xfId="5" applyNumberFormat="1" applyFont="1" applyFill="1" applyBorder="1"/>
    <xf numFmtId="0" fontId="2" fillId="0" borderId="23" xfId="0" applyFont="1" applyFill="1" applyBorder="1"/>
    <xf numFmtId="0" fontId="2" fillId="0" borderId="23" xfId="0" applyFont="1" applyFill="1" applyBorder="1" applyAlignment="1">
      <alignment horizontal="left"/>
    </xf>
    <xf numFmtId="2" fontId="13" fillId="0" borderId="15" xfId="0" applyNumberFormat="1" applyFont="1" applyFill="1" applyBorder="1"/>
    <xf numFmtId="2" fontId="14" fillId="0" borderId="15" xfId="5" applyNumberFormat="1" applyFont="1" applyFill="1" applyBorder="1"/>
    <xf numFmtId="2" fontId="18" fillId="0" borderId="0" xfId="0" applyNumberFormat="1" applyFont="1" applyFill="1" applyBorder="1" applyAlignment="1"/>
    <xf numFmtId="0" fontId="0" fillId="5" borderId="18" xfId="1" applyNumberFormat="1" applyFont="1" applyFill="1" applyBorder="1"/>
    <xf numFmtId="0" fontId="0" fillId="5" borderId="18" xfId="0" applyNumberFormat="1" applyFont="1" applyFill="1" applyBorder="1"/>
    <xf numFmtId="0" fontId="0" fillId="5" borderId="24" xfId="1" applyNumberFormat="1" applyFont="1" applyFill="1" applyBorder="1"/>
    <xf numFmtId="0" fontId="15" fillId="0" borderId="21" xfId="0" applyNumberFormat="1" applyFont="1" applyFill="1" applyBorder="1" applyAlignment="1"/>
    <xf numFmtId="0" fontId="15" fillId="0" borderId="22" xfId="0" applyNumberFormat="1" applyFont="1" applyFill="1" applyBorder="1" applyAlignment="1"/>
    <xf numFmtId="0" fontId="0" fillId="0" borderId="2" xfId="0" applyNumberFormat="1" applyFont="1" applyFill="1" applyBorder="1" applyAlignment="1"/>
    <xf numFmtId="0" fontId="0" fillId="5" borderId="16" xfId="0" applyNumberFormat="1" applyFont="1" applyFill="1" applyBorder="1"/>
    <xf numFmtId="0" fontId="0" fillId="5" borderId="16" xfId="1" applyNumberFormat="1" applyFont="1" applyFill="1" applyBorder="1"/>
    <xf numFmtId="0" fontId="3" fillId="0" borderId="16" xfId="0" applyNumberFormat="1" applyFont="1" applyFill="1" applyBorder="1"/>
    <xf numFmtId="0" fontId="3" fillId="0" borderId="16" xfId="1" applyNumberFormat="1" applyFont="1" applyFill="1" applyBorder="1"/>
    <xf numFmtId="0" fontId="0" fillId="0" borderId="16" xfId="0" applyNumberFormat="1" applyFont="1" applyFill="1" applyBorder="1"/>
    <xf numFmtId="0" fontId="0" fillId="0" borderId="16" xfId="1" applyNumberFormat="1" applyFont="1" applyFill="1" applyBorder="1"/>
    <xf numFmtId="0" fontId="2" fillId="5" borderId="17" xfId="0" applyFont="1" applyFill="1" applyBorder="1"/>
    <xf numFmtId="0" fontId="0" fillId="5" borderId="24" xfId="0" applyNumberFormat="1" applyFont="1" applyFill="1" applyBorder="1"/>
    <xf numFmtId="0" fontId="2" fillId="0" borderId="2" xfId="0" applyFont="1" applyFill="1" applyBorder="1"/>
    <xf numFmtId="0" fontId="0" fillId="0" borderId="2" xfId="0" applyNumberFormat="1" applyFont="1" applyFill="1" applyBorder="1"/>
    <xf numFmtId="0" fontId="0" fillId="0" borderId="2" xfId="1" applyNumberFormat="1" applyFont="1" applyFill="1" applyBorder="1"/>
    <xf numFmtId="0" fontId="0" fillId="5" borderId="17" xfId="1" applyNumberFormat="1" applyFont="1" applyFill="1" applyBorder="1"/>
    <xf numFmtId="0" fontId="16" fillId="0" borderId="0" xfId="0" applyNumberFormat="1" applyFont="1" applyFill="1" applyBorder="1" applyAlignment="1">
      <alignment vertical="center" wrapText="1"/>
    </xf>
    <xf numFmtId="0" fontId="16" fillId="0" borderId="0" xfId="0" applyNumberFormat="1" applyFont="1" applyFill="1" applyBorder="1" applyAlignment="1">
      <alignment wrapText="1"/>
    </xf>
    <xf numFmtId="0" fontId="0" fillId="6" borderId="24" xfId="0" applyFont="1" applyFill="1" applyBorder="1"/>
    <xf numFmtId="0" fontId="0" fillId="6" borderId="2" xfId="0" applyFont="1" applyFill="1" applyBorder="1"/>
    <xf numFmtId="2" fontId="21" fillId="0" borderId="16" xfId="0" applyNumberFormat="1" applyFont="1" applyFill="1" applyBorder="1"/>
    <xf numFmtId="2" fontId="22" fillId="0" borderId="16" xfId="0" applyNumberFormat="1" applyFont="1" applyFill="1" applyBorder="1"/>
    <xf numFmtId="2" fontId="19" fillId="4" borderId="13" xfId="0" applyNumberFormat="1" applyFont="1" applyFill="1" applyBorder="1" applyAlignment="1">
      <alignment horizontal="center"/>
    </xf>
    <xf numFmtId="2" fontId="19" fillId="4" borderId="13" xfId="0" applyNumberFormat="1" applyFont="1" applyFill="1" applyBorder="1" applyAlignment="1">
      <alignment horizontal="center" wrapText="1"/>
    </xf>
    <xf numFmtId="2" fontId="8" fillId="0" borderId="2" xfId="0" applyNumberFormat="1" applyFont="1" applyBorder="1"/>
    <xf numFmtId="2" fontId="24" fillId="0" borderId="2" xfId="0" applyNumberFormat="1" applyFont="1" applyBorder="1"/>
    <xf numFmtId="2" fontId="24" fillId="0" borderId="2" xfId="5" applyNumberFormat="1" applyFont="1" applyBorder="1"/>
    <xf numFmtId="2" fontId="8" fillId="0" borderId="2" xfId="0" applyNumberFormat="1" applyFont="1" applyFill="1" applyBorder="1"/>
    <xf numFmtId="2" fontId="24" fillId="0" borderId="2" xfId="0" applyNumberFormat="1" applyFont="1" applyFill="1" applyBorder="1"/>
    <xf numFmtId="2" fontId="19" fillId="4" borderId="12" xfId="0" applyNumberFormat="1" applyFont="1" applyFill="1" applyBorder="1"/>
    <xf numFmtId="1" fontId="19" fillId="4" borderId="12" xfId="0" applyNumberFormat="1" applyFont="1" applyFill="1" applyBorder="1"/>
    <xf numFmtId="2" fontId="20" fillId="4" borderId="12" xfId="5" applyNumberFormat="1" applyFont="1" applyFill="1" applyBorder="1"/>
    <xf numFmtId="0" fontId="19" fillId="4" borderId="0" xfId="0" applyFont="1" applyFill="1" applyBorder="1" applyAlignment="1">
      <alignment wrapText="1"/>
    </xf>
    <xf numFmtId="0" fontId="24" fillId="0" borderId="18" xfId="0" applyFont="1" applyFill="1" applyBorder="1"/>
    <xf numFmtId="9" fontId="24" fillId="0" borderId="18" xfId="5" applyFont="1" applyFill="1" applyBorder="1"/>
    <xf numFmtId="0" fontId="24" fillId="0" borderId="16" xfId="0" applyFont="1" applyFill="1" applyBorder="1"/>
    <xf numFmtId="9" fontId="24" fillId="0" borderId="16" xfId="5" applyFont="1" applyFill="1" applyBorder="1"/>
    <xf numFmtId="0" fontId="24" fillId="0" borderId="17" xfId="0" applyFont="1" applyFill="1" applyBorder="1"/>
    <xf numFmtId="9" fontId="24" fillId="0" borderId="17" xfId="5" applyFont="1" applyFill="1" applyBorder="1"/>
    <xf numFmtId="0" fontId="24" fillId="4" borderId="0" xfId="0" applyFont="1" applyFill="1" applyBorder="1"/>
    <xf numFmtId="9" fontId="24" fillId="4" borderId="0" xfId="5" applyFont="1" applyFill="1" applyBorder="1"/>
    <xf numFmtId="0" fontId="24" fillId="0" borderId="0" xfId="0" applyFont="1" applyFill="1"/>
    <xf numFmtId="2" fontId="19" fillId="4" borderId="13" xfId="0" applyNumberFormat="1" applyFont="1" applyFill="1" applyBorder="1" applyAlignment="1">
      <alignment horizontal="center" vertical="center" wrapText="1"/>
    </xf>
    <xf numFmtId="2" fontId="19" fillId="4" borderId="13" xfId="0" applyNumberFormat="1" applyFont="1" applyFill="1" applyBorder="1" applyAlignment="1"/>
    <xf numFmtId="2" fontId="19" fillId="4" borderId="14" xfId="0" applyNumberFormat="1" applyFont="1" applyFill="1" applyBorder="1" applyAlignment="1"/>
    <xf numFmtId="0" fontId="20" fillId="4" borderId="13" xfId="0" applyFont="1" applyFill="1" applyBorder="1"/>
    <xf numFmtId="2" fontId="24" fillId="0" borderId="16" xfId="0" applyNumberFormat="1" applyFont="1" applyBorder="1"/>
    <xf numFmtId="0" fontId="24" fillId="0" borderId="16" xfId="0" applyNumberFormat="1" applyFont="1" applyBorder="1"/>
    <xf numFmtId="0" fontId="24" fillId="0" borderId="17" xfId="0" applyNumberFormat="1" applyFont="1" applyBorder="1"/>
    <xf numFmtId="2" fontId="24" fillId="0" borderId="17" xfId="0" applyNumberFormat="1" applyFont="1" applyBorder="1"/>
    <xf numFmtId="2" fontId="20" fillId="4" borderId="11" xfId="0" applyNumberFormat="1" applyFont="1" applyFill="1" applyBorder="1"/>
    <xf numFmtId="0" fontId="20" fillId="4" borderId="11" xfId="0" applyNumberFormat="1" applyFont="1" applyFill="1" applyBorder="1"/>
    <xf numFmtId="0" fontId="24" fillId="0" borderId="24" xfId="0" applyFont="1" applyFill="1" applyBorder="1"/>
    <xf numFmtId="0" fontId="20" fillId="4" borderId="11" xfId="0" applyFont="1" applyFill="1" applyBorder="1"/>
    <xf numFmtId="0" fontId="7" fillId="0" borderId="27" xfId="0" applyFont="1" applyBorder="1"/>
    <xf numFmtId="2" fontId="7" fillId="0" borderId="27" xfId="0" applyNumberFormat="1" applyFont="1" applyBorder="1"/>
    <xf numFmtId="2" fontId="24" fillId="0" borderId="27" xfId="5" applyNumberFormat="1" applyFont="1" applyBorder="1"/>
    <xf numFmtId="0" fontId="25" fillId="3" borderId="0" xfId="0" applyFont="1" applyFill="1"/>
    <xf numFmtId="0" fontId="25" fillId="4" borderId="0" xfId="0" applyFont="1" applyFill="1"/>
    <xf numFmtId="0" fontId="25" fillId="3" borderId="0" xfId="0" applyFont="1" applyFill="1" applyAlignment="1">
      <alignment wrapText="1"/>
    </xf>
    <xf numFmtId="2" fontId="26" fillId="0" borderId="0" xfId="0" applyNumberFormat="1" applyFont="1"/>
    <xf numFmtId="0" fontId="14" fillId="4" borderId="18" xfId="0" applyFont="1" applyFill="1" applyBorder="1"/>
    <xf numFmtId="9" fontId="14" fillId="4" borderId="18" xfId="5" applyFont="1" applyFill="1" applyBorder="1"/>
    <xf numFmtId="0" fontId="7" fillId="0" borderId="27" xfId="0" applyFont="1" applyFill="1" applyBorder="1"/>
    <xf numFmtId="0" fontId="14" fillId="4" borderId="3" xfId="0" applyFont="1" applyFill="1" applyBorder="1"/>
    <xf numFmtId="2" fontId="19" fillId="0" borderId="0" xfId="0" applyNumberFormat="1" applyFont="1" applyFill="1" applyBorder="1"/>
    <xf numFmtId="1" fontId="19" fillId="0" borderId="0" xfId="0" applyNumberFormat="1" applyFont="1" applyFill="1" applyBorder="1"/>
    <xf numFmtId="2" fontId="20" fillId="0" borderId="0" xfId="5" applyNumberFormat="1" applyFont="1" applyFill="1" applyBorder="1"/>
    <xf numFmtId="0" fontId="24" fillId="0" borderId="0" xfId="0" applyFont="1" applyFill="1" applyBorder="1"/>
    <xf numFmtId="9" fontId="24" fillId="0" borderId="0" xfId="5" applyFont="1" applyFill="1" applyBorder="1"/>
    <xf numFmtId="0" fontId="15" fillId="0" borderId="28" xfId="0" applyNumberFormat="1" applyFont="1" applyFill="1" applyBorder="1" applyAlignment="1">
      <alignment horizontal="center" vertical="center" wrapText="1"/>
    </xf>
    <xf numFmtId="0" fontId="15" fillId="0" borderId="28" xfId="0" applyNumberFormat="1" applyFont="1" applyFill="1" applyBorder="1" applyAlignment="1"/>
    <xf numFmtId="0" fontId="15" fillId="0" borderId="29" xfId="0" applyNumberFormat="1" applyFont="1" applyFill="1" applyBorder="1" applyAlignment="1"/>
    <xf numFmtId="0" fontId="0" fillId="0" borderId="26" xfId="0" applyNumberFormat="1" applyFont="1" applyFill="1" applyBorder="1" applyAlignment="1"/>
    <xf numFmtId="0" fontId="0" fillId="0" borderId="27" xfId="1" applyNumberFormat="1" applyFont="1" applyFill="1" applyBorder="1"/>
    <xf numFmtId="0" fontId="2" fillId="5" borderId="30" xfId="0" applyFont="1" applyFill="1" applyBorder="1"/>
    <xf numFmtId="0" fontId="0" fillId="5" borderId="25" xfId="1" applyNumberFormat="1" applyFont="1" applyFill="1" applyBorder="1"/>
    <xf numFmtId="0" fontId="13" fillId="3" borderId="13" xfId="0" applyFont="1" applyFill="1" applyBorder="1" applyAlignment="1">
      <alignment horizontal="center"/>
    </xf>
    <xf numFmtId="0" fontId="0" fillId="5" borderId="27" xfId="0" applyNumberFormat="1" applyFont="1" applyFill="1" applyBorder="1"/>
    <xf numFmtId="0" fontId="0" fillId="5" borderId="27" xfId="1" applyNumberFormat="1" applyFont="1" applyFill="1" applyBorder="1"/>
    <xf numFmtId="0" fontId="0" fillId="0" borderId="27" xfId="0" applyFont="1" applyFill="1" applyBorder="1"/>
    <xf numFmtId="49" fontId="16" fillId="0" borderId="28" xfId="0" applyNumberFormat="1" applyFont="1" applyFill="1" applyBorder="1" applyAlignment="1">
      <alignment horizontal="left" vertical="center" wrapText="1"/>
    </xf>
    <xf numFmtId="0" fontId="0" fillId="6" borderId="26" xfId="0" applyFont="1" applyFill="1" applyBorder="1"/>
    <xf numFmtId="0" fontId="0" fillId="6" borderId="27" xfId="0" applyFont="1" applyFill="1" applyBorder="1"/>
    <xf numFmtId="0" fontId="16" fillId="0" borderId="28" xfId="0" applyNumberFormat="1" applyFont="1" applyFill="1" applyBorder="1" applyAlignment="1">
      <alignment horizontal="right" vertical="center" wrapText="1"/>
    </xf>
    <xf numFmtId="0" fontId="16" fillId="0" borderId="28" xfId="0" applyNumberFormat="1" applyFont="1" applyFill="1" applyBorder="1" applyAlignment="1">
      <alignment horizontal="right"/>
    </xf>
    <xf numFmtId="0" fontId="16" fillId="0" borderId="29" xfId="0" applyNumberFormat="1" applyFont="1" applyFill="1" applyBorder="1" applyAlignment="1">
      <alignment horizontal="right"/>
    </xf>
    <xf numFmtId="0" fontId="3" fillId="0" borderId="23" xfId="1" applyNumberFormat="1" applyFont="1" applyFill="1" applyBorder="1"/>
    <xf numFmtId="0" fontId="3" fillId="0" borderId="16" xfId="0" applyFont="1" applyFill="1" applyBorder="1" applyAlignment="1">
      <alignment horizontal="left"/>
    </xf>
    <xf numFmtId="0" fontId="0" fillId="0" borderId="18" xfId="0" applyNumberFormat="1" applyFont="1" applyFill="1" applyBorder="1"/>
    <xf numFmtId="0" fontId="0" fillId="0" borderId="18" xfId="1" applyNumberFormat="1" applyFont="1" applyFill="1" applyBorder="1"/>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8" fillId="8" borderId="33" xfId="0" applyFont="1" applyFill="1" applyBorder="1" applyAlignment="1">
      <alignment horizontal="left" vertical="center" wrapText="1" indent="1"/>
    </xf>
    <xf numFmtId="0" fontId="1" fillId="9" borderId="34" xfId="0" applyFont="1" applyFill="1" applyBorder="1" applyAlignment="1">
      <alignment horizontal="left" vertical="center" wrapText="1" indent="1"/>
    </xf>
    <xf numFmtId="0" fontId="29" fillId="9" borderId="34" xfId="0" applyFont="1" applyFill="1" applyBorder="1" applyAlignment="1">
      <alignment horizontal="left" vertical="center" wrapText="1" indent="1"/>
    </xf>
    <xf numFmtId="0" fontId="1" fillId="9" borderId="36" xfId="0" applyFont="1" applyFill="1" applyBorder="1" applyAlignment="1">
      <alignment horizontal="left" vertical="center" wrapText="1" indent="1"/>
    </xf>
    <xf numFmtId="0" fontId="30" fillId="0" borderId="0" xfId="0" applyFont="1" applyAlignment="1">
      <alignment vertical="center" wrapText="1"/>
    </xf>
    <xf numFmtId="0" fontId="0" fillId="0" borderId="0" xfId="0" applyAlignment="1">
      <alignment wrapText="1"/>
    </xf>
    <xf numFmtId="0" fontId="0" fillId="10" borderId="2" xfId="0" applyFont="1" applyFill="1" applyBorder="1" applyAlignment="1"/>
    <xf numFmtId="166" fontId="1" fillId="10" borderId="2" xfId="1" applyNumberFormat="1" applyFont="1" applyFill="1" applyBorder="1" applyAlignment="1"/>
    <xf numFmtId="2" fontId="17" fillId="10" borderId="2" xfId="0" applyNumberFormat="1" applyFont="1" applyFill="1" applyBorder="1" applyAlignment="1"/>
    <xf numFmtId="0" fontId="0" fillId="6" borderId="37" xfId="0" applyFont="1" applyFill="1" applyBorder="1" applyAlignment="1"/>
    <xf numFmtId="0" fontId="0" fillId="0" borderId="38" xfId="0" applyFont="1" applyFill="1" applyBorder="1" applyAlignment="1"/>
    <xf numFmtId="0" fontId="0" fillId="2" borderId="2" xfId="0" applyFont="1" applyFill="1" applyBorder="1" applyAlignment="1"/>
    <xf numFmtId="166" fontId="1" fillId="2" borderId="2" xfId="1" applyNumberFormat="1" applyFont="1" applyFill="1" applyBorder="1" applyAlignment="1"/>
    <xf numFmtId="2" fontId="17" fillId="2" borderId="2" xfId="0" applyNumberFormat="1" applyFont="1" applyFill="1" applyBorder="1" applyAlignment="1"/>
    <xf numFmtId="0" fontId="7" fillId="0" borderId="38" xfId="0" applyFont="1" applyFill="1" applyBorder="1" applyAlignment="1"/>
    <xf numFmtId="2" fontId="0" fillId="5" borderId="18" xfId="1" applyNumberFormat="1" applyFont="1" applyFill="1" applyBorder="1"/>
    <xf numFmtId="0" fontId="17" fillId="7" borderId="2" xfId="0" applyNumberFormat="1" applyFont="1" applyFill="1" applyBorder="1" applyAlignment="1"/>
    <xf numFmtId="2" fontId="17" fillId="7" borderId="2" xfId="0" applyNumberFormat="1" applyFont="1" applyFill="1" applyBorder="1" applyAlignment="1"/>
    <xf numFmtId="49" fontId="17" fillId="7" borderId="2" xfId="0" applyNumberFormat="1" applyFont="1" applyFill="1" applyBorder="1" applyAlignment="1">
      <alignment wrapText="1"/>
    </xf>
    <xf numFmtId="0" fontId="0" fillId="0" borderId="18" xfId="0" applyFont="1" applyFill="1" applyBorder="1"/>
    <xf numFmtId="2" fontId="0" fillId="0" borderId="18" xfId="1" applyNumberFormat="1" applyFont="1" applyFill="1" applyBorder="1"/>
    <xf numFmtId="165" fontId="0" fillId="0" borderId="18" xfId="1" applyNumberFormat="1" applyFont="1" applyFill="1" applyBorder="1"/>
    <xf numFmtId="0" fontId="0" fillId="5" borderId="39" xfId="1" applyNumberFormat="1" applyFont="1" applyFill="1" applyBorder="1"/>
    <xf numFmtId="3" fontId="0" fillId="5" borderId="18" xfId="1" applyNumberFormat="1" applyFont="1" applyFill="1" applyBorder="1"/>
    <xf numFmtId="49" fontId="15" fillId="0" borderId="40" xfId="0" applyNumberFormat="1" applyFont="1" applyFill="1" applyBorder="1" applyAlignment="1">
      <alignment horizontal="left" vertical="center" wrapText="1"/>
    </xf>
    <xf numFmtId="0" fontId="15" fillId="0" borderId="40" xfId="0" applyNumberFormat="1" applyFont="1" applyFill="1" applyBorder="1" applyAlignment="1">
      <alignment horizontal="center" vertical="center" wrapText="1"/>
    </xf>
    <xf numFmtId="0" fontId="15" fillId="0" borderId="40" xfId="0" applyNumberFormat="1" applyFont="1" applyFill="1" applyBorder="1" applyAlignment="1"/>
    <xf numFmtId="0" fontId="15" fillId="0" borderId="41" xfId="0" applyNumberFormat="1" applyFont="1" applyFill="1" applyBorder="1" applyAlignment="1"/>
    <xf numFmtId="0" fontId="0" fillId="0" borderId="1" xfId="0" applyNumberFormat="1" applyFont="1" applyFill="1" applyBorder="1" applyAlignment="1"/>
    <xf numFmtId="0" fontId="2" fillId="5" borderId="18" xfId="0" applyFont="1" applyFill="1" applyBorder="1"/>
    <xf numFmtId="49" fontId="15" fillId="0" borderId="27" xfId="0" applyNumberFormat="1" applyFont="1" applyFill="1" applyBorder="1" applyAlignment="1">
      <alignment horizontal="left" vertical="center" wrapText="1"/>
    </xf>
    <xf numFmtId="0" fontId="15" fillId="0" borderId="27" xfId="0" applyNumberFormat="1" applyFont="1" applyFill="1" applyBorder="1" applyAlignment="1">
      <alignment horizontal="center" vertical="center" wrapText="1"/>
    </xf>
    <xf numFmtId="0" fontId="15" fillId="0" borderId="27" xfId="0" applyNumberFormat="1" applyFont="1" applyFill="1" applyBorder="1" applyAlignment="1"/>
    <xf numFmtId="0" fontId="0" fillId="0" borderId="27" xfId="0" applyNumberFormat="1" applyFont="1" applyFill="1" applyBorder="1" applyAlignment="1"/>
    <xf numFmtId="0" fontId="0" fillId="6" borderId="1" xfId="0" applyFont="1" applyFill="1" applyBorder="1"/>
    <xf numFmtId="49" fontId="15" fillId="0" borderId="28" xfId="0" applyNumberFormat="1" applyFont="1" applyFill="1" applyBorder="1" applyAlignment="1">
      <alignment horizontal="left" vertical="center" wrapText="1"/>
    </xf>
    <xf numFmtId="0" fontId="0" fillId="0" borderId="27" xfId="0" applyNumberFormat="1" applyFont="1" applyFill="1" applyBorder="1"/>
    <xf numFmtId="1" fontId="7" fillId="0" borderId="27" xfId="0" applyNumberFormat="1" applyFont="1" applyFill="1" applyBorder="1"/>
    <xf numFmtId="1" fontId="7" fillId="0" borderId="0" xfId="0" applyNumberFormat="1" applyFont="1"/>
    <xf numFmtId="1" fontId="13" fillId="4" borderId="13" xfId="0" applyNumberFormat="1" applyFont="1" applyFill="1" applyBorder="1" applyAlignment="1">
      <alignment horizontal="center" wrapText="1"/>
    </xf>
    <xf numFmtId="1" fontId="22" fillId="0" borderId="16" xfId="1" applyNumberFormat="1" applyFont="1" applyFill="1" applyBorder="1"/>
    <xf numFmtId="1" fontId="19" fillId="4" borderId="13" xfId="0" applyNumberFormat="1" applyFont="1" applyFill="1" applyBorder="1" applyAlignment="1">
      <alignment horizontal="center" wrapText="1"/>
    </xf>
    <xf numFmtId="1" fontId="24" fillId="0" borderId="2" xfId="0" applyNumberFormat="1" applyFont="1" applyBorder="1"/>
    <xf numFmtId="1" fontId="24" fillId="0" borderId="2" xfId="0" applyNumberFormat="1" applyFont="1" applyFill="1" applyBorder="1"/>
    <xf numFmtId="1" fontId="7" fillId="0" borderId="2" xfId="0" applyNumberFormat="1" applyFont="1" applyFill="1" applyBorder="1"/>
    <xf numFmtId="1" fontId="13" fillId="4" borderId="12" xfId="0" applyNumberFormat="1" applyFont="1" applyFill="1" applyBorder="1"/>
    <xf numFmtId="1" fontId="13" fillId="0" borderId="15" xfId="0" applyNumberFormat="1" applyFont="1" applyFill="1" applyBorder="1"/>
    <xf numFmtId="1" fontId="6" fillId="0" borderId="0" xfId="0" applyNumberFormat="1" applyFont="1" applyBorder="1"/>
    <xf numFmtId="1" fontId="7" fillId="0" borderId="27" xfId="0" applyNumberFormat="1" applyFont="1" applyBorder="1"/>
    <xf numFmtId="1" fontId="19" fillId="4" borderId="13" xfId="0" applyNumberFormat="1" applyFont="1" applyFill="1" applyBorder="1" applyAlignment="1"/>
    <xf numFmtId="1" fontId="24" fillId="0" borderId="16" xfId="0" applyNumberFormat="1" applyFont="1" applyBorder="1"/>
    <xf numFmtId="1" fontId="24" fillId="0" borderId="17" xfId="0" applyNumberFormat="1" applyFont="1" applyBorder="1"/>
    <xf numFmtId="1" fontId="20" fillId="4" borderId="11" xfId="0" applyNumberFormat="1" applyFont="1" applyFill="1" applyBorder="1"/>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2" fontId="23" fillId="0" borderId="0" xfId="0" applyNumberFormat="1" applyFont="1" applyFill="1" applyBorder="1" applyAlignment="1">
      <alignment horizontal="center"/>
    </xf>
    <xf numFmtId="0" fontId="7" fillId="0" borderId="27" xfId="0" applyFont="1" applyFill="1" applyBorder="1" applyAlignment="1">
      <alignment horizontal="center"/>
    </xf>
    <xf numFmtId="2" fontId="23" fillId="0" borderId="15" xfId="0" applyNumberFormat="1" applyFont="1" applyFill="1" applyBorder="1" applyAlignment="1">
      <alignment horizontal="center"/>
    </xf>
    <xf numFmtId="0" fontId="28" fillId="8" borderId="35" xfId="0" applyFont="1" applyFill="1" applyBorder="1" applyAlignment="1">
      <alignment horizontal="left" vertical="center" wrapText="1" indent="1"/>
    </xf>
    <xf numFmtId="0" fontId="28" fillId="8" borderId="33" xfId="0" applyFont="1" applyFill="1" applyBorder="1" applyAlignment="1">
      <alignment horizontal="left" vertical="center" wrapText="1" indent="1"/>
    </xf>
    <xf numFmtId="0" fontId="1" fillId="9" borderId="35" xfId="0" applyFont="1" applyFill="1" applyBorder="1" applyAlignment="1">
      <alignment horizontal="left" vertical="center" wrapText="1" indent="1"/>
    </xf>
    <xf numFmtId="0" fontId="1" fillId="9" borderId="33" xfId="0" applyFont="1" applyFill="1" applyBorder="1" applyAlignment="1">
      <alignment horizontal="left" vertical="center" wrapText="1" indent="1"/>
    </xf>
    <xf numFmtId="0" fontId="16" fillId="0" borderId="0" xfId="0" applyNumberFormat="1" applyFont="1" applyFill="1" applyBorder="1" applyAlignment="1">
      <alignment vertical="center" wrapText="1"/>
    </xf>
    <xf numFmtId="0" fontId="16" fillId="0" borderId="0" xfId="0" applyNumberFormat="1" applyFont="1" applyFill="1" applyBorder="1" applyAlignment="1">
      <alignment wrapText="1"/>
    </xf>
  </cellXfs>
  <cellStyles count="52">
    <cellStyle name="Comma" xfId="1" builtinId="3"/>
    <cellStyle name="Comma 2" xfId="3"/>
    <cellStyle name="Comma 4" xfId="32"/>
    <cellStyle name="Comma 5" xfId="30"/>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 name="Normal 2" xfId="2"/>
    <cellStyle name="Normal 3" xfId="4"/>
    <cellStyle name="Normal 4" xfId="33"/>
    <cellStyle name="Percent" xfId="5" builtinId="5"/>
    <cellStyle name="Pourcentage_Orderfollow 2" xfId="31"/>
  </cellStyles>
  <dxfs count="109">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s>
  <tableStyles count="0" defaultTableStyle="TableStyleMedium2" defaultPivotStyle="PivotStyleLight16"/>
  <colors>
    <mruColors>
      <color rgb="FF00A6B6"/>
      <color rgb="FF008492"/>
      <color rgb="FF636466"/>
      <color rgb="FF0094A4"/>
      <color rgb="FFFDFC66"/>
      <color rgb="FFE32726"/>
      <color rgb="FFCC0000"/>
      <color rgb="FFFFFB9B"/>
      <color rgb="FF00CB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externalLink" Target="externalLinks/externalLink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 Id="rId3"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Activity</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Pt>
            <c:idx val="0"/>
            <c:invertIfNegative val="0"/>
            <c:bubble3D val="0"/>
            <c:spPr>
              <a:solidFill>
                <a:srgbClr val="00A6B6"/>
              </a:solidFill>
              <a:ln>
                <a:noFill/>
              </a:ln>
              <a:effectLst/>
            </c:spPr>
          </c:dPt>
          <c:dLbls>
            <c:dLbl>
              <c:idx val="0"/>
              <c:layout>
                <c:manualLayout>
                  <c:x val="0.0"/>
                  <c:y val="-0.02598944051078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'Cost Summary'!$L$8:$L$19</c:f>
              <c:strCache>
                <c:ptCount val="12"/>
                <c:pt idx="0">
                  <c:v>Planning</c:v>
                </c:pt>
                <c:pt idx="1">
                  <c:v>Development of Systems</c:v>
                </c:pt>
                <c:pt idx="2">
                  <c:v>Advocacy</c:v>
                </c:pt>
                <c:pt idx="3">
                  <c:v>Legislation</c:v>
                </c:pt>
                <c:pt idx="4">
                  <c:v>Promotion</c:v>
                </c:pt>
                <c:pt idx="5">
                  <c:v>Initial Training</c:v>
                </c:pt>
                <c:pt idx="6">
                  <c:v>Program Management</c:v>
                </c:pt>
                <c:pt idx="7">
                  <c:v>Equiptment Maintenance</c:v>
                </c:pt>
                <c:pt idx="8">
                  <c:v>Monitoring and Evaluation</c:v>
                </c:pt>
                <c:pt idx="9">
                  <c:v>Utilization</c:v>
                </c:pt>
                <c:pt idx="10">
                  <c:v>Recurrent Training</c:v>
                </c:pt>
                <c:pt idx="11">
                  <c:v>TOTAL</c:v>
                </c:pt>
              </c:strCache>
            </c:strRef>
          </c:cat>
          <c:val>
            <c:numRef>
              <c:f>'Cost Summary'!$M$8:$M$19</c:f>
              <c:numCache>
                <c:formatCode>0</c:formatCode>
                <c:ptCount val="12"/>
                <c:pt idx="0">
                  <c:v>2985.0</c:v>
                </c:pt>
                <c:pt idx="1">
                  <c:v>2985.0</c:v>
                </c:pt>
                <c:pt idx="2">
                  <c:v>33183.90019095464</c:v>
                </c:pt>
                <c:pt idx="3">
                  <c:v>34683.90019095464</c:v>
                </c:pt>
                <c:pt idx="4">
                  <c:v>34683.90019095464</c:v>
                </c:pt>
                <c:pt idx="5">
                  <c:v>35113.90019095464</c:v>
                </c:pt>
                <c:pt idx="6">
                  <c:v>66113.90019095464</c:v>
                </c:pt>
                <c:pt idx="7">
                  <c:v>1.62611390019095E6</c:v>
                </c:pt>
                <c:pt idx="8">
                  <c:v>1.62811390019095E6</c:v>
                </c:pt>
                <c:pt idx="9">
                  <c:v>1.62811390019095E6</c:v>
                </c:pt>
                <c:pt idx="10">
                  <c:v>1.62811390019095E6</c:v>
                </c:pt>
                <c:pt idx="11">
                  <c:v>0.0</c:v>
                </c:pt>
              </c:numCache>
            </c:numRef>
          </c:val>
        </c:ser>
        <c:ser>
          <c:idx val="1"/>
          <c:order val="1"/>
          <c:spPr>
            <a:solidFill>
              <a:srgbClr val="0094A4"/>
            </a:solidFill>
            <a:ln>
              <a:noFill/>
            </a:ln>
            <a:effectLst/>
          </c:spPr>
          <c:invertIfNegative val="0"/>
          <c:dPt>
            <c:idx val="1"/>
            <c:invertIfNegative val="0"/>
            <c:bubble3D val="0"/>
            <c:spPr>
              <a:solidFill>
                <a:srgbClr val="00A6B6"/>
              </a:solidFill>
              <a:ln>
                <a:noFill/>
              </a:ln>
              <a:effectLst/>
            </c:spPr>
          </c:dPt>
          <c:dPt>
            <c:idx val="2"/>
            <c:invertIfNegative val="0"/>
            <c:bubble3D val="0"/>
            <c:spPr>
              <a:solidFill>
                <a:srgbClr val="00A6B6"/>
              </a:solidFill>
              <a:ln>
                <a:noFill/>
              </a:ln>
              <a:effectLst/>
            </c:spPr>
          </c:dPt>
          <c:dPt>
            <c:idx val="4"/>
            <c:invertIfNegative val="0"/>
            <c:bubble3D val="0"/>
            <c:spPr>
              <a:solidFill>
                <a:srgbClr val="636466"/>
              </a:solidFill>
              <a:ln>
                <a:noFill/>
              </a:ln>
              <a:effectLst/>
            </c:spPr>
          </c:dPt>
          <c:dPt>
            <c:idx val="5"/>
            <c:invertIfNegative val="0"/>
            <c:bubble3D val="0"/>
            <c:spPr>
              <a:solidFill>
                <a:srgbClr val="636466"/>
              </a:solidFill>
              <a:ln>
                <a:noFill/>
              </a:ln>
              <a:effectLst/>
            </c:spPr>
          </c:dPt>
          <c:dPt>
            <c:idx val="6"/>
            <c:invertIfNegative val="0"/>
            <c:bubble3D val="0"/>
            <c:spPr>
              <a:solidFill>
                <a:schemeClr val="bg1">
                  <a:lumMod val="65000"/>
                </a:schemeClr>
              </a:solidFill>
              <a:ln>
                <a:noFill/>
              </a:ln>
              <a:effectLst/>
            </c:spPr>
          </c:dPt>
          <c:dPt>
            <c:idx val="7"/>
            <c:invertIfNegative val="0"/>
            <c:bubble3D val="0"/>
            <c:spPr>
              <a:solidFill>
                <a:schemeClr val="bg1">
                  <a:lumMod val="65000"/>
                </a:schemeClr>
              </a:solidFill>
              <a:ln>
                <a:noFill/>
              </a:ln>
              <a:effectLst/>
            </c:spPr>
          </c:dPt>
          <c:dPt>
            <c:idx val="8"/>
            <c:invertIfNegative val="0"/>
            <c:bubble3D val="0"/>
            <c:spPr>
              <a:solidFill>
                <a:schemeClr val="bg1">
                  <a:lumMod val="65000"/>
                </a:schemeClr>
              </a:solidFill>
              <a:ln>
                <a:noFill/>
              </a:ln>
              <a:effectLst/>
            </c:spPr>
          </c:dPt>
          <c:dLbls>
            <c:dLbl>
              <c:idx val="1"/>
              <c:layout>
                <c:manualLayout>
                  <c:x val="0.0"/>
                  <c:y val="-0.0474396643934886"/>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59644964770275E-17"/>
                  <c:y val="-0.036277390418550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
                  <c:y val="-0.0413913066150665"/>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00980861234780721"/>
                  <c:y val="-0.03906795891228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6"/>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dLbl>
            <c:dLbl>
              <c:idx val="10"/>
              <c:layout>
                <c:manualLayout>
                  <c:x val="0.0"/>
                  <c:y val="-0.03906795891228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1"/>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Summary'!$L$8:$L$19</c:f>
              <c:strCache>
                <c:ptCount val="12"/>
                <c:pt idx="0">
                  <c:v>Planning</c:v>
                </c:pt>
                <c:pt idx="1">
                  <c:v>Development of Systems</c:v>
                </c:pt>
                <c:pt idx="2">
                  <c:v>Advocacy</c:v>
                </c:pt>
                <c:pt idx="3">
                  <c:v>Legislation</c:v>
                </c:pt>
                <c:pt idx="4">
                  <c:v>Promotion</c:v>
                </c:pt>
                <c:pt idx="5">
                  <c:v>Initial Training</c:v>
                </c:pt>
                <c:pt idx="6">
                  <c:v>Program Management</c:v>
                </c:pt>
                <c:pt idx="7">
                  <c:v>Equiptment Maintenance</c:v>
                </c:pt>
                <c:pt idx="8">
                  <c:v>Monitoring and Evaluation</c:v>
                </c:pt>
                <c:pt idx="9">
                  <c:v>Utilization</c:v>
                </c:pt>
                <c:pt idx="10">
                  <c:v>Recurrent Training</c:v>
                </c:pt>
                <c:pt idx="11">
                  <c:v>TOTAL</c:v>
                </c:pt>
              </c:strCache>
            </c:strRef>
          </c:cat>
          <c:val>
            <c:numRef>
              <c:f>'Cost Summary'!$O$8:$O$19</c:f>
              <c:numCache>
                <c:formatCode>0</c:formatCode>
                <c:ptCount val="12"/>
                <c:pt idx="1">
                  <c:v>30198.90019095464</c:v>
                </c:pt>
                <c:pt idx="2">
                  <c:v>1500.0</c:v>
                </c:pt>
                <c:pt idx="3">
                  <c:v>0.0</c:v>
                </c:pt>
                <c:pt idx="4">
                  <c:v>430.0</c:v>
                </c:pt>
                <c:pt idx="5">
                  <c:v>31000.0</c:v>
                </c:pt>
                <c:pt idx="6">
                  <c:v>1.56E6</c:v>
                </c:pt>
                <c:pt idx="7">
                  <c:v>2000.0</c:v>
                </c:pt>
                <c:pt idx="8">
                  <c:v>0.0</c:v>
                </c:pt>
                <c:pt idx="9">
                  <c:v>0.0</c:v>
                </c:pt>
                <c:pt idx="10">
                  <c:v>7600.0</c:v>
                </c:pt>
                <c:pt idx="11">
                  <c:v>1.63571390019095E6</c:v>
                </c:pt>
              </c:numCache>
            </c:numRef>
          </c:val>
        </c:ser>
        <c:dLbls>
          <c:dLblPos val="ctr"/>
          <c:showLegendKey val="0"/>
          <c:showVal val="1"/>
          <c:showCatName val="0"/>
          <c:showSerName val="0"/>
          <c:showPercent val="0"/>
          <c:showBubbleSize val="0"/>
        </c:dLbls>
        <c:gapWidth val="79"/>
        <c:overlap val="100"/>
        <c:axId val="1665944976"/>
        <c:axId val="1666502528"/>
      </c:barChart>
      <c:catAx>
        <c:axId val="166594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6502528"/>
        <c:crosses val="autoZero"/>
        <c:auto val="1"/>
        <c:lblAlgn val="ctr"/>
        <c:lblOffset val="100"/>
        <c:noMultiLvlLbl val="0"/>
      </c:catAx>
      <c:valAx>
        <c:axId val="166650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594497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cost per Phase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855733394541"/>
          <c:y val="0.204713627322163"/>
          <c:w val="0.322885332109179"/>
          <c:h val="0.795286372677837"/>
        </c:manualLayout>
      </c:layout>
      <c:pieChart>
        <c:varyColors val="1"/>
        <c:ser>
          <c:idx val="0"/>
          <c:order val="0"/>
          <c:dPt>
            <c:idx val="0"/>
            <c:bubble3D val="0"/>
            <c:spPr>
              <a:solidFill>
                <a:srgbClr val="008492"/>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rgbClr val="00A6B6"/>
              </a:solidFill>
              <a:ln w="19050">
                <a:solidFill>
                  <a:schemeClr val="lt1"/>
                </a:solidFill>
              </a:ln>
              <a:effectLst/>
            </c:spPr>
          </c:dPt>
          <c:dLbls>
            <c:dLbl>
              <c:idx val="0"/>
              <c:layout>
                <c:manualLayout>
                  <c:x val="-0.0396957777116947"/>
                  <c:y val="0.103846215951222"/>
                </c:manualLayout>
              </c:layout>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0.0023755217095432"/>
                  <c:y val="0.0919420754410189"/>
                </c:manualLayout>
              </c:layout>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0.0271578636991392"/>
                  <c:y val="-0.15798103704082"/>
                </c:manualLayout>
              </c:layout>
              <c:dLblPos val="bestFi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'Cost Summary'!$L$67:$L$69</c:f>
              <c:strCache>
                <c:ptCount val="3"/>
                <c:pt idx="0">
                  <c:v>Setup</c:v>
                </c:pt>
                <c:pt idx="1">
                  <c:v>Implementation</c:v>
                </c:pt>
                <c:pt idx="2">
                  <c:v>Operation</c:v>
                </c:pt>
              </c:strCache>
            </c:strRef>
          </c:cat>
          <c:val>
            <c:numRef>
              <c:f>'Cost Summary'!$M$67:$M$69</c:f>
              <c:numCache>
                <c:formatCode>General</c:formatCode>
                <c:ptCount val="3"/>
                <c:pt idx="0" formatCode="0">
                  <c:v>34683.90019095464</c:v>
                </c:pt>
                <c:pt idx="1">
                  <c:v>31430.0</c:v>
                </c:pt>
                <c:pt idx="2">
                  <c:v>1.5696E6</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421423459108743"/>
          <c:y val="0.106093133972792"/>
          <c:w val="0.170706711270442"/>
          <c:h val="0.0450085824870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Cost</a:t>
            </a:r>
            <a:r>
              <a:rPr lang="en-US" baseline="0"/>
              <a:t> category</a:t>
            </a:r>
            <a:endParaRPr lang="en-US"/>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Pt>
            <c:idx val="0"/>
            <c:invertIfNegative val="0"/>
            <c:bubble3D val="0"/>
            <c:spPr>
              <a:solidFill>
                <a:srgbClr val="0094A4"/>
              </a:solidFill>
              <a:ln>
                <a:noFill/>
              </a:ln>
              <a:effectLst/>
            </c:spPr>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dLbl>
            <c:dLbl>
              <c:idx val="1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Summary'!$L$33:$L$44</c:f>
              <c:strCache>
                <c:ptCount val="12"/>
                <c:pt idx="0">
                  <c:v>Salaired Labor</c:v>
                </c:pt>
                <c:pt idx="1">
                  <c:v>Consultants</c:v>
                </c:pt>
                <c:pt idx="2">
                  <c:v>Contract</c:v>
                </c:pt>
                <c:pt idx="3">
                  <c:v>Voluneteer Labor</c:v>
                </c:pt>
                <c:pt idx="4">
                  <c:v>Rent</c:v>
                </c:pt>
                <c:pt idx="5">
                  <c:v>Transport</c:v>
                </c:pt>
                <c:pt idx="6">
                  <c:v>Per Diem</c:v>
                </c:pt>
                <c:pt idx="7">
                  <c:v>Consumable Supplies</c:v>
                </c:pt>
                <c:pt idx="8">
                  <c:v>Materials</c:v>
                </c:pt>
                <c:pt idx="9">
                  <c:v>Overhead</c:v>
                </c:pt>
                <c:pt idx="10">
                  <c:v>Equiptment</c:v>
                </c:pt>
                <c:pt idx="11">
                  <c:v>TOTAL</c:v>
                </c:pt>
              </c:strCache>
            </c:strRef>
          </c:cat>
          <c:val>
            <c:numRef>
              <c:f>'Cost Summary'!$M$33:$M$44</c:f>
              <c:numCache>
                <c:formatCode>0</c:formatCode>
                <c:ptCount val="12"/>
                <c:pt idx="0">
                  <c:v>1.62684363057325E6</c:v>
                </c:pt>
                <c:pt idx="1">
                  <c:v>1.62684363057325E6</c:v>
                </c:pt>
                <c:pt idx="2">
                  <c:v>1.62780363057325E6</c:v>
                </c:pt>
                <c:pt idx="3">
                  <c:v>1.62780363057325E6</c:v>
                </c:pt>
                <c:pt idx="4">
                  <c:v>1.62942863057325E6</c:v>
                </c:pt>
                <c:pt idx="5">
                  <c:v>1.63306390019095E6</c:v>
                </c:pt>
                <c:pt idx="6">
                  <c:v>1.63356390019095E6</c:v>
                </c:pt>
                <c:pt idx="7">
                  <c:v>1.63528390019095E6</c:v>
                </c:pt>
                <c:pt idx="8">
                  <c:v>1.63528390019095E6</c:v>
                </c:pt>
                <c:pt idx="9">
                  <c:v>1.63571390019095E6</c:v>
                </c:pt>
                <c:pt idx="10">
                  <c:v>1.63571390019095E6</c:v>
                </c:pt>
                <c:pt idx="11">
                  <c:v>0.0</c:v>
                </c:pt>
              </c:numCache>
            </c:numRef>
          </c:val>
        </c:ser>
        <c:ser>
          <c:idx val="1"/>
          <c:order val="1"/>
          <c:spPr>
            <a:solidFill>
              <a:srgbClr val="0094A4"/>
            </a:solidFill>
            <a:ln>
              <a:noFill/>
            </a:ln>
            <a:effectLst/>
          </c:spPr>
          <c:invertIfNegative val="0"/>
          <c:dLbls>
            <c:dLbl>
              <c:idx val="1"/>
              <c:layout>
                <c:manualLayout>
                  <c:x val="3.85704405812209E-8"/>
                  <c:y val="-0.0352020301413511"/>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323983215687061"/>
                      <c:h val="0.070373081191795"/>
                    </c:manualLayout>
                  </c15:layout>
                </c:ext>
              </c:extLst>
            </c:dLbl>
            <c:dLbl>
              <c:idx val="2"/>
              <c:layout>
                <c:manualLayout>
                  <c:x val="0.00411809774743977"/>
                  <c:y val="-0.0434227977659601"/>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444749553916364"/>
                      <c:h val="0.0343041525660925"/>
                    </c:manualLayout>
                  </c15:layout>
                </c:ext>
              </c:extLst>
            </c:dLbl>
            <c:dLbl>
              <c:idx val="3"/>
              <c:layout>
                <c:manualLayout>
                  <c:x val="-3.59215220596106E-17"/>
                  <c:y val="-0.0310606148306039"/>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
                  <c:y val="-0.0413913066150665"/>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8.62964962521736E-17"/>
                  <c:y val="-0.0384847441402471"/>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0"/>
                  <c:y val="-0.039343445452098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0"/>
                  <c:y val="-0.03727273779672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1"/>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Summary'!$L$33:$L$44</c:f>
              <c:strCache>
                <c:ptCount val="12"/>
                <c:pt idx="0">
                  <c:v>Salaired Labor</c:v>
                </c:pt>
                <c:pt idx="1">
                  <c:v>Consultants</c:v>
                </c:pt>
                <c:pt idx="2">
                  <c:v>Contract</c:v>
                </c:pt>
                <c:pt idx="3">
                  <c:v>Voluneteer Labor</c:v>
                </c:pt>
                <c:pt idx="4">
                  <c:v>Rent</c:v>
                </c:pt>
                <c:pt idx="5">
                  <c:v>Transport</c:v>
                </c:pt>
                <c:pt idx="6">
                  <c:v>Per Diem</c:v>
                </c:pt>
                <c:pt idx="7">
                  <c:v>Consumable Supplies</c:v>
                </c:pt>
                <c:pt idx="8">
                  <c:v>Materials</c:v>
                </c:pt>
                <c:pt idx="9">
                  <c:v>Overhead</c:v>
                </c:pt>
                <c:pt idx="10">
                  <c:v>Equiptment</c:v>
                </c:pt>
                <c:pt idx="11">
                  <c:v>TOTAL</c:v>
                </c:pt>
              </c:strCache>
            </c:strRef>
          </c:cat>
          <c:val>
            <c:numRef>
              <c:f>'Cost Summary'!$O$33:$O$44</c:f>
              <c:numCache>
                <c:formatCode>0</c:formatCode>
                <c:ptCount val="12"/>
                <c:pt idx="1">
                  <c:v>960.0</c:v>
                </c:pt>
                <c:pt idx="2">
                  <c:v>0.0</c:v>
                </c:pt>
                <c:pt idx="3">
                  <c:v>1625.0</c:v>
                </c:pt>
                <c:pt idx="4">
                  <c:v>3635.269617706237</c:v>
                </c:pt>
                <c:pt idx="5">
                  <c:v>500.0</c:v>
                </c:pt>
                <c:pt idx="6">
                  <c:v>1720.0</c:v>
                </c:pt>
                <c:pt idx="7">
                  <c:v>0.0</c:v>
                </c:pt>
                <c:pt idx="8">
                  <c:v>430.0</c:v>
                </c:pt>
                <c:pt idx="9">
                  <c:v>0.0</c:v>
                </c:pt>
                <c:pt idx="10">
                  <c:v>0.0</c:v>
                </c:pt>
                <c:pt idx="11">
                  <c:v>1.63571390019095E6</c:v>
                </c:pt>
              </c:numCache>
            </c:numRef>
          </c:val>
        </c:ser>
        <c:dLbls>
          <c:dLblPos val="ctr"/>
          <c:showLegendKey val="0"/>
          <c:showVal val="1"/>
          <c:showCatName val="0"/>
          <c:showSerName val="0"/>
          <c:showPercent val="0"/>
          <c:showBubbleSize val="0"/>
        </c:dLbls>
        <c:gapWidth val="79"/>
        <c:overlap val="100"/>
        <c:axId val="1667660736"/>
        <c:axId val="1667524128"/>
      </c:barChart>
      <c:catAx>
        <c:axId val="166766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7524128"/>
        <c:crosses val="autoZero"/>
        <c:auto val="1"/>
        <c:lblAlgn val="ctr"/>
        <c:lblOffset val="100"/>
        <c:noMultiLvlLbl val="0"/>
      </c:catAx>
      <c:valAx>
        <c:axId val="1667524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766073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Funder</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Lbls>
            <c:dLbl>
              <c:idx val="0"/>
              <c:layout>
                <c:manualLayout>
                  <c:x val="-0.000980861234780721"/>
                  <c:y val="-0.053020801380957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Summary'!$K$96:$K$107</c:f>
              <c:strCache>
                <c:ptCount val="12"/>
                <c:pt idx="0">
                  <c:v>Planning</c:v>
                </c:pt>
                <c:pt idx="1">
                  <c:v>Development of Systems</c:v>
                </c:pt>
                <c:pt idx="2">
                  <c:v>Advocacy</c:v>
                </c:pt>
                <c:pt idx="3">
                  <c:v>Legislation</c:v>
                </c:pt>
                <c:pt idx="4">
                  <c:v>Promotion</c:v>
                </c:pt>
                <c:pt idx="5">
                  <c:v>Initial Training</c:v>
                </c:pt>
                <c:pt idx="6">
                  <c:v>Program Management</c:v>
                </c:pt>
                <c:pt idx="7">
                  <c:v>Equiptment Maintenance</c:v>
                </c:pt>
                <c:pt idx="8">
                  <c:v>Monitoring and Evaluation</c:v>
                </c:pt>
                <c:pt idx="9">
                  <c:v>Utilization</c:v>
                </c:pt>
                <c:pt idx="10">
                  <c:v>Recurrent Training</c:v>
                </c:pt>
                <c:pt idx="11">
                  <c:v>TOTAL</c:v>
                </c:pt>
              </c:strCache>
            </c:strRef>
          </c:cat>
          <c:val>
            <c:numRef>
              <c:f>'Cost Summary'!$L$96:$L$107</c:f>
              <c:numCache>
                <c:formatCode>General</c:formatCode>
                <c:ptCount val="12"/>
                <c:pt idx="0">
                  <c:v>1205.0</c:v>
                </c:pt>
                <c:pt idx="1">
                  <c:v>1205.0</c:v>
                </c:pt>
                <c:pt idx="2">
                  <c:v>4840.269617706237</c:v>
                </c:pt>
                <c:pt idx="3">
                  <c:v>4840.269617706237</c:v>
                </c:pt>
                <c:pt idx="4">
                  <c:v>4840.269617706237</c:v>
                </c:pt>
                <c:pt idx="5">
                  <c:v>4840.269617706237</c:v>
                </c:pt>
                <c:pt idx="6">
                  <c:v>35840.26961770624</c:v>
                </c:pt>
                <c:pt idx="7">
                  <c:v>35840.26961770624</c:v>
                </c:pt>
                <c:pt idx="8">
                  <c:v>35840.26961770624</c:v>
                </c:pt>
                <c:pt idx="9">
                  <c:v>35840.26961770624</c:v>
                </c:pt>
                <c:pt idx="10">
                  <c:v>35840.26961770624</c:v>
                </c:pt>
              </c:numCache>
            </c:numRef>
          </c:val>
        </c:ser>
        <c:ser>
          <c:idx val="1"/>
          <c:order val="1"/>
          <c:spPr>
            <a:solidFill>
              <a:srgbClr val="00A6B6"/>
            </a:solidFill>
            <a:ln>
              <a:noFill/>
            </a:ln>
            <a:effectLst/>
          </c:spPr>
          <c:invertIfNegative val="0"/>
          <c:dLbls>
            <c:dLbl>
              <c:idx val="1"/>
              <c:layout>
                <c:manualLayout>
                  <c:x val="0.000980861234780739"/>
                  <c:y val="-0.058601938368427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
                  <c:y val="-0.041858527406019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0196172246956151"/>
                  <c:y val="-0.064183075355896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6"/>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dLbl>
            <c:dLbl>
              <c:idx val="7"/>
              <c:layout>
                <c:manualLayout>
                  <c:x val="0.0"/>
                  <c:y val="-0.0474396643934886"/>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4385798590811E-16"/>
                  <c:y val="-0.03906795891228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000980861234780577"/>
                  <c:y val="-0.03906795891228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1"/>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Summary'!$K$96:$K$107</c:f>
              <c:strCache>
                <c:ptCount val="12"/>
                <c:pt idx="0">
                  <c:v>Planning</c:v>
                </c:pt>
                <c:pt idx="1">
                  <c:v>Development of Systems</c:v>
                </c:pt>
                <c:pt idx="2">
                  <c:v>Advocacy</c:v>
                </c:pt>
                <c:pt idx="3">
                  <c:v>Legislation</c:v>
                </c:pt>
                <c:pt idx="4">
                  <c:v>Promotion</c:v>
                </c:pt>
                <c:pt idx="5">
                  <c:v>Initial Training</c:v>
                </c:pt>
                <c:pt idx="6">
                  <c:v>Program Management</c:v>
                </c:pt>
                <c:pt idx="7">
                  <c:v>Equiptment Maintenance</c:v>
                </c:pt>
                <c:pt idx="8">
                  <c:v>Monitoring and Evaluation</c:v>
                </c:pt>
                <c:pt idx="9">
                  <c:v>Utilization</c:v>
                </c:pt>
                <c:pt idx="10">
                  <c:v>Recurrent Training</c:v>
                </c:pt>
                <c:pt idx="11">
                  <c:v>TOTAL</c:v>
                </c:pt>
              </c:strCache>
            </c:strRef>
          </c:cat>
          <c:val>
            <c:numRef>
              <c:f>'Cost Summary'!$N$96:$N$107</c:f>
              <c:numCache>
                <c:formatCode>General</c:formatCode>
                <c:ptCount val="12"/>
                <c:pt idx="1">
                  <c:v>3635.269617706237</c:v>
                </c:pt>
                <c:pt idx="2">
                  <c:v>0.0</c:v>
                </c:pt>
                <c:pt idx="3">
                  <c:v>0.0</c:v>
                </c:pt>
                <c:pt idx="4">
                  <c:v>0.0</c:v>
                </c:pt>
                <c:pt idx="5">
                  <c:v>31000.0</c:v>
                </c:pt>
                <c:pt idx="6">
                  <c:v>0.0</c:v>
                </c:pt>
                <c:pt idx="7">
                  <c:v>0.0</c:v>
                </c:pt>
                <c:pt idx="8">
                  <c:v>0.0</c:v>
                </c:pt>
                <c:pt idx="9">
                  <c:v>0.0</c:v>
                </c:pt>
                <c:pt idx="10">
                  <c:v>0.0</c:v>
                </c:pt>
                <c:pt idx="11">
                  <c:v>35840.26961770624</c:v>
                </c:pt>
              </c:numCache>
            </c:numRef>
          </c:val>
        </c:ser>
        <c:dLbls>
          <c:dLblPos val="ctr"/>
          <c:showLegendKey val="0"/>
          <c:showVal val="1"/>
          <c:showCatName val="0"/>
          <c:showSerName val="0"/>
          <c:showPercent val="0"/>
          <c:showBubbleSize val="0"/>
        </c:dLbls>
        <c:gapWidth val="79"/>
        <c:overlap val="100"/>
        <c:axId val="1668129744"/>
        <c:axId val="1668131952"/>
      </c:barChart>
      <c:catAx>
        <c:axId val="166812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131952"/>
        <c:crosses val="autoZero"/>
        <c:auto val="1"/>
        <c:lblAlgn val="ctr"/>
        <c:lblOffset val="100"/>
        <c:noMultiLvlLbl val="0"/>
      </c:catAx>
      <c:valAx>
        <c:axId val="166813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812974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4" Type="http://schemas.openxmlformats.org/officeDocument/2006/relationships/chart" Target="../charts/chart3.xml"/><Relationship Id="rId5"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762000</xdr:colOff>
      <xdr:row>1</xdr:row>
      <xdr:rowOff>88900</xdr:rowOff>
    </xdr:from>
    <xdr:to>
      <xdr:col>11</xdr:col>
      <xdr:colOff>50800</xdr:colOff>
      <xdr:row>36</xdr:row>
      <xdr:rowOff>177800</xdr:rowOff>
    </xdr:to>
    <xdr:sp macro="" textlink="">
      <xdr:nvSpPr>
        <xdr:cNvPr id="2" name="TextBox 1"/>
        <xdr:cNvSpPr txBox="1"/>
      </xdr:nvSpPr>
      <xdr:spPr>
        <a:xfrm>
          <a:off x="762000" y="279400"/>
          <a:ext cx="8928100" cy="6756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i="1">
              <a:solidFill>
                <a:schemeClr val="dk1"/>
              </a:solidFill>
              <a:effectLst/>
              <a:latin typeface="+mn-lt"/>
              <a:ea typeface="+mn-ea"/>
              <a:cs typeface="+mn-cs"/>
            </a:rPr>
            <a:t>Overall Tool Instructions:</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The Open Government Costing Tool is structured with two major tab types: (1) OUTPUT tabs and (2) INPUT  tabs. A definition and explanation of each of the tab categories is provided in the</a:t>
          </a:r>
          <a:r>
            <a:rPr lang="en-US" sz="1400" baseline="0">
              <a:solidFill>
                <a:schemeClr val="dk1"/>
              </a:solidFill>
              <a:effectLst/>
              <a:latin typeface="+mn-lt"/>
              <a:ea typeface="+mn-ea"/>
              <a:cs typeface="+mn-cs"/>
            </a:rPr>
            <a:t> corresponding information tabs (noted with a "-&gt;" symbol</a:t>
          </a:r>
          <a:r>
            <a:rPr lang="en-US" sz="1400">
              <a:solidFill>
                <a:schemeClr val="dk1"/>
              </a:solidFill>
              <a:effectLst/>
              <a:latin typeface="+mn-lt"/>
              <a:ea typeface="+mn-ea"/>
              <a:cs typeface="+mn-cs"/>
            </a:rPr>
            <a:t>. The overall structure of the tabs in the excel file is:</a:t>
          </a:r>
        </a:p>
        <a:p>
          <a:r>
            <a:rPr lang="en-US" sz="1400">
              <a:solidFill>
                <a:schemeClr val="dk1"/>
              </a:solidFill>
              <a:effectLst/>
              <a:latin typeface="+mn-lt"/>
              <a:ea typeface="+mn-ea"/>
              <a:cs typeface="+mn-cs"/>
            </a:rPr>
            <a:t> </a:t>
          </a:r>
        </a:p>
        <a:p>
          <a:pPr lvl="0"/>
          <a:r>
            <a:rPr lang="en-US" sz="1400">
              <a:solidFill>
                <a:schemeClr val="dk1"/>
              </a:solidFill>
              <a:effectLst/>
              <a:latin typeface="+mn-lt"/>
              <a:ea typeface="+mn-ea"/>
              <a:cs typeface="+mn-cs"/>
            </a:rPr>
            <a:t>OUTPUT Tab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1"/>
          <a:r>
            <a:rPr lang="en-US" sz="1400">
              <a:solidFill>
                <a:schemeClr val="dk1"/>
              </a:solidFill>
              <a:effectLst/>
              <a:latin typeface="+mn-lt"/>
              <a:ea typeface="+mn-ea"/>
              <a:cs typeface="+mn-cs"/>
            </a:rPr>
            <a:t>&gt; Cost Summary</a:t>
          </a:r>
        </a:p>
        <a:p>
          <a:pPr lvl="0"/>
          <a:r>
            <a:rPr lang="en-US" sz="1400">
              <a:solidFill>
                <a:schemeClr val="dk1"/>
              </a:solidFill>
              <a:effectLst/>
              <a:latin typeface="+mn-lt"/>
              <a:ea typeface="+mn-ea"/>
              <a:cs typeface="+mn-cs"/>
            </a:rPr>
            <a:t>INPUT Tabs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1"/>
          <a:r>
            <a:rPr lang="en-US" sz="1400">
              <a:solidFill>
                <a:schemeClr val="dk1"/>
              </a:solidFill>
              <a:effectLst/>
              <a:latin typeface="+mn-lt"/>
              <a:ea typeface="+mn-ea"/>
              <a:cs typeface="+mn-cs"/>
            </a:rPr>
            <a:t>&gt; Setup Tabs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Planning</a:t>
          </a:r>
        </a:p>
        <a:p>
          <a:pPr lvl="2"/>
          <a:r>
            <a:rPr lang="en-US" sz="1400">
              <a:solidFill>
                <a:schemeClr val="dk1"/>
              </a:solidFill>
              <a:effectLst/>
              <a:latin typeface="+mn-lt"/>
              <a:ea typeface="+mn-ea"/>
              <a:cs typeface="+mn-cs"/>
            </a:rPr>
            <a:t>&gt; Development of Systems</a:t>
          </a:r>
        </a:p>
        <a:p>
          <a:pPr lvl="2"/>
          <a:r>
            <a:rPr lang="en-US" sz="1400">
              <a:solidFill>
                <a:schemeClr val="dk1"/>
              </a:solidFill>
              <a:effectLst/>
              <a:latin typeface="+mn-lt"/>
              <a:ea typeface="+mn-ea"/>
              <a:cs typeface="+mn-cs"/>
            </a:rPr>
            <a:t>&gt; Advocacy</a:t>
          </a:r>
        </a:p>
        <a:p>
          <a:pPr lvl="1"/>
          <a:r>
            <a:rPr lang="en-US" sz="1400">
              <a:solidFill>
                <a:schemeClr val="dk1"/>
              </a:solidFill>
              <a:effectLst/>
              <a:latin typeface="+mn-lt"/>
              <a:ea typeface="+mn-ea"/>
              <a:cs typeface="+mn-cs"/>
            </a:rPr>
            <a:t>Installation and Implementation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Legislation</a:t>
          </a:r>
        </a:p>
        <a:p>
          <a:pPr lvl="2"/>
          <a:r>
            <a:rPr lang="en-US" sz="1400">
              <a:solidFill>
                <a:schemeClr val="dk1"/>
              </a:solidFill>
              <a:effectLst/>
              <a:latin typeface="+mn-lt"/>
              <a:ea typeface="+mn-ea"/>
              <a:cs typeface="+mn-cs"/>
            </a:rPr>
            <a:t>&gt; Promotion</a:t>
          </a:r>
        </a:p>
        <a:p>
          <a:pPr lvl="2"/>
          <a:r>
            <a:rPr lang="en-US" sz="1400">
              <a:solidFill>
                <a:schemeClr val="dk1"/>
              </a:solidFill>
              <a:effectLst/>
              <a:latin typeface="+mn-lt"/>
              <a:ea typeface="+mn-ea"/>
              <a:cs typeface="+mn-cs"/>
            </a:rPr>
            <a:t>&gt; Initial Training</a:t>
          </a:r>
        </a:p>
        <a:p>
          <a:pPr lvl="1"/>
          <a:r>
            <a:rPr lang="en-US" sz="1400">
              <a:solidFill>
                <a:schemeClr val="dk1"/>
              </a:solidFill>
              <a:effectLst/>
              <a:latin typeface="+mn-lt"/>
              <a:ea typeface="+mn-ea"/>
              <a:cs typeface="+mn-cs"/>
            </a:rPr>
            <a:t>Operation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Project Management</a:t>
          </a:r>
        </a:p>
        <a:p>
          <a:pPr lvl="2"/>
          <a:r>
            <a:rPr lang="en-US" sz="1400">
              <a:solidFill>
                <a:schemeClr val="dk1"/>
              </a:solidFill>
              <a:effectLst/>
              <a:latin typeface="+mn-lt"/>
              <a:ea typeface="+mn-ea"/>
              <a:cs typeface="+mn-cs"/>
            </a:rPr>
            <a:t>&gt; Equipment Maintenance</a:t>
          </a:r>
        </a:p>
        <a:p>
          <a:pPr lvl="2"/>
          <a:r>
            <a:rPr lang="en-US" sz="1400">
              <a:solidFill>
                <a:schemeClr val="dk1"/>
              </a:solidFill>
              <a:effectLst/>
              <a:latin typeface="+mn-lt"/>
              <a:ea typeface="+mn-ea"/>
              <a:cs typeface="+mn-cs"/>
            </a:rPr>
            <a:t>&gt; Monitoring and Evaluation</a:t>
          </a:r>
        </a:p>
        <a:p>
          <a:pPr lvl="2"/>
          <a:r>
            <a:rPr lang="en-US" sz="1400">
              <a:solidFill>
                <a:schemeClr val="dk1"/>
              </a:solidFill>
              <a:effectLst/>
              <a:latin typeface="+mn-lt"/>
              <a:ea typeface="+mn-ea"/>
              <a:cs typeface="+mn-cs"/>
            </a:rPr>
            <a:t>&gt; Utilization</a:t>
          </a:r>
        </a:p>
        <a:p>
          <a:pPr lvl="2"/>
          <a:r>
            <a:rPr lang="en-US" sz="1400">
              <a:solidFill>
                <a:schemeClr val="dk1"/>
              </a:solidFill>
              <a:effectLst/>
              <a:latin typeface="+mn-lt"/>
              <a:ea typeface="+mn-ea"/>
              <a:cs typeface="+mn-cs"/>
            </a:rPr>
            <a:t>&gt; Recurrent Training</a:t>
          </a: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Each of the tabs labeled above as an information tab includes instructions for how to complete subsequent tabs in the costing tool; however, no data should be inputted into these tabs.  </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The Cost Summary Tab will automatically generate costing estimates based in data inputted into other non-information tabs.  All of these tabs are described in greater detail in the corresponding information tabs.</a:t>
          </a:r>
          <a:r>
            <a:rPr lang="en-US" sz="1400">
              <a:effectLst/>
            </a:rPr>
            <a:t> </a:t>
          </a:r>
          <a:r>
            <a:rPr lang="en-US" sz="1400">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xdr:row>
      <xdr:rowOff>25401</xdr:rowOff>
    </xdr:from>
    <xdr:to>
      <xdr:col>14</xdr:col>
      <xdr:colOff>351006</xdr:colOff>
      <xdr:row>16</xdr:row>
      <xdr:rowOff>25401</xdr:rowOff>
    </xdr:to>
    <xdr:sp macro="" textlink="">
      <xdr:nvSpPr>
        <xdr:cNvPr id="2" name="TextBox 1"/>
        <xdr:cNvSpPr txBox="1"/>
      </xdr:nvSpPr>
      <xdr:spPr>
        <a:xfrm>
          <a:off x="647700" y="215901"/>
          <a:ext cx="8948906" cy="28575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Output Tab Information and Instructions:</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Output tab present the results of the costing analysis within the tool.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a:t>
          </a:r>
          <a:r>
            <a:rPr lang="en-US" sz="1300" i="1">
              <a:solidFill>
                <a:schemeClr val="dk1"/>
              </a:solidFill>
              <a:effectLst/>
              <a:latin typeface="+mn-lt"/>
              <a:ea typeface="+mn-ea"/>
              <a:cs typeface="+mn-cs"/>
            </a:rPr>
            <a:t>Cost Summary </a:t>
          </a:r>
          <a:r>
            <a:rPr lang="en-US" sz="1300">
              <a:solidFill>
                <a:schemeClr val="dk1"/>
              </a:solidFill>
              <a:effectLst/>
              <a:latin typeface="+mn-lt"/>
              <a:ea typeface="+mn-ea"/>
              <a:cs typeface="+mn-cs"/>
            </a:rPr>
            <a:t>tab contains five tables and four graphs and provides a summary of the total expected costs of the Open Government program by summing the total costs from each of the input tabs. </a:t>
          </a:r>
          <a:r>
            <a:rPr lang="en-US" sz="1300" baseline="0">
              <a:solidFill>
                <a:schemeClr val="dk1"/>
              </a:solidFill>
              <a:effectLst/>
              <a:latin typeface="+mn-lt"/>
              <a:ea typeface="+mn-ea"/>
              <a:cs typeface="+mn-cs"/>
            </a:rPr>
            <a:t> </a:t>
          </a:r>
          <a:r>
            <a:rPr lang="en-US" sz="1300">
              <a:solidFill>
                <a:schemeClr val="dk1"/>
              </a:solidFill>
              <a:effectLst/>
              <a:latin typeface="+mn-lt"/>
              <a:ea typeface="+mn-ea"/>
              <a:cs typeface="+mn-cs"/>
            </a:rPr>
            <a:t>The four graphs that automatically visualize data input in the last four tables, described in further detail in Table 1 below.</a:t>
          </a:r>
        </a:p>
        <a:p>
          <a:endParaRPr lang="en-US" sz="1300">
            <a:solidFill>
              <a:schemeClr val="dk1"/>
            </a:solidFill>
            <a:effectLst/>
            <a:latin typeface="+mn-lt"/>
            <a:ea typeface="+mn-ea"/>
            <a:cs typeface="+mn-cs"/>
          </a:endParaRPr>
        </a:p>
        <a:p>
          <a:r>
            <a:rPr lang="en-US" sz="1300" i="1">
              <a:solidFill>
                <a:schemeClr val="dk1"/>
              </a:solidFill>
              <a:effectLst/>
              <a:latin typeface="+mn-lt"/>
              <a:ea typeface="+mn-ea"/>
              <a:cs typeface="+mn-cs"/>
            </a:rPr>
            <a:t>PLEASE NOTE.  This</a:t>
          </a:r>
          <a:r>
            <a:rPr lang="en-US" sz="1300" i="1" baseline="0">
              <a:solidFill>
                <a:schemeClr val="dk1"/>
              </a:solidFill>
              <a:effectLst/>
              <a:latin typeface="+mn-lt"/>
              <a:ea typeface="+mn-ea"/>
              <a:cs typeface="+mn-cs"/>
            </a:rPr>
            <a:t> tab is largely automatically generated.  However, there is one place in which the user may need to input information manually - Funder Titles (cells C52 through F52, highlighted in green).  If the user chooses to disaggregate costs by funder and includes these funder labels in the Input Tabs, he/she will also need to include the names of those funders in the green tabs </a:t>
          </a:r>
          <a:r>
            <a:rPr lang="en-US" sz="1300" i="1" u="sng" baseline="0">
              <a:solidFill>
                <a:schemeClr val="dk1"/>
              </a:solidFill>
              <a:effectLst/>
              <a:latin typeface="+mn-lt"/>
              <a:ea typeface="+mn-ea"/>
              <a:cs typeface="+mn-cs"/>
            </a:rPr>
            <a:t>exactly as they appear in the input tabs</a:t>
          </a:r>
          <a:r>
            <a:rPr lang="en-US" sz="1300" i="1" baseline="0">
              <a:solidFill>
                <a:schemeClr val="dk1"/>
              </a:solidFill>
              <a:effectLst/>
              <a:latin typeface="+mn-lt"/>
              <a:ea typeface="+mn-ea"/>
              <a:cs typeface="+mn-cs"/>
            </a:rPr>
            <a:t>.</a:t>
          </a:r>
          <a:endParaRPr lang="en-US" sz="1300" i="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867319</xdr:colOff>
      <xdr:row>5</xdr:row>
      <xdr:rowOff>95298</xdr:rowOff>
    </xdr:from>
    <xdr:to>
      <xdr:col>22</xdr:col>
      <xdr:colOff>573050</xdr:colOff>
      <xdr:row>25</xdr:row>
      <xdr:rowOff>46464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87586</xdr:colOff>
      <xdr:row>0</xdr:row>
      <xdr:rowOff>87587</xdr:rowOff>
    </xdr:from>
    <xdr:to>
      <xdr:col>1</xdr:col>
      <xdr:colOff>2087284</xdr:colOff>
      <xdr:row>2</xdr:row>
      <xdr:rowOff>148246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86" y="87587"/>
          <a:ext cx="1999698" cy="440199"/>
        </a:xfrm>
        <a:prstGeom prst="rect">
          <a:avLst/>
        </a:prstGeom>
      </xdr:spPr>
    </xdr:pic>
    <xdr:clientData/>
  </xdr:twoCellAnchor>
  <xdr:twoCellAnchor>
    <xdr:from>
      <xdr:col>8</xdr:col>
      <xdr:colOff>851830</xdr:colOff>
      <xdr:row>61</xdr:row>
      <xdr:rowOff>110256</xdr:rowOff>
    </xdr:from>
    <xdr:to>
      <xdr:col>23</xdr:col>
      <xdr:colOff>92928</xdr:colOff>
      <xdr:row>89</xdr:row>
      <xdr:rowOff>154876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851829</xdr:colOff>
      <xdr:row>28</xdr:row>
      <xdr:rowOff>185854</xdr:rowOff>
    </xdr:from>
    <xdr:to>
      <xdr:col>22</xdr:col>
      <xdr:colOff>573050</xdr:colOff>
      <xdr:row>56</xdr:row>
      <xdr:rowOff>139389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867316</xdr:colOff>
      <xdr:row>93</xdr:row>
      <xdr:rowOff>77439</xdr:rowOff>
    </xdr:from>
    <xdr:to>
      <xdr:col>22</xdr:col>
      <xdr:colOff>573047</xdr:colOff>
      <xdr:row>115</xdr:row>
      <xdr:rowOff>152508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0.28936</cdr:x>
      <cdr:y>0.62183</cdr:y>
    </cdr:from>
    <cdr:to>
      <cdr:x>0.39099</cdr:x>
      <cdr:y>0.68176</cdr:y>
    </cdr:to>
    <cdr:sp macro="" textlink="">
      <cdr:nvSpPr>
        <cdr:cNvPr id="2" name="TextBox 1"/>
        <cdr:cNvSpPr txBox="1"/>
      </cdr:nvSpPr>
      <cdr:spPr>
        <a:xfrm xmlns:a="http://schemas.openxmlformats.org/drawingml/2006/main">
          <a:off x="1775732" y="3412112"/>
          <a:ext cx="623661" cy="328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185906</xdr:colOff>
      <xdr:row>19</xdr:row>
      <xdr:rowOff>38100</xdr:rowOff>
    </xdr:to>
    <xdr:sp macro="" textlink="">
      <xdr:nvSpPr>
        <xdr:cNvPr id="2" name="TextBox 1"/>
        <xdr:cNvSpPr txBox="1"/>
      </xdr:nvSpPr>
      <xdr:spPr>
        <a:xfrm>
          <a:off x="876300" y="190500"/>
          <a:ext cx="8948906" cy="34671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Input Tabs Information and Instructions:</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Input tabs are the main drivers of the costing tool.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These tabs require the user to input unit costs and unit amounts for each cost category and each phase into tables, data which is then automatically included into the calculation of the actual cost of the program (populated in Cost Summary Tab).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Within each of these tabs, the “ingredient costing” methodology is employed; all tabs contain columns on number of units and unit costs, which are multiplied to calculate total costs. Each of the line items within the costing tabs also contains a yellow column to distinguish multiple funders, which links to ‘Total Cost per Funder’ table in the output tab.</a:t>
          </a:r>
          <a:r>
            <a:rPr lang="en-US" sz="1300" baseline="0">
              <a:solidFill>
                <a:schemeClr val="dk1"/>
              </a:solidFill>
              <a:effectLst/>
              <a:latin typeface="+mn-lt"/>
              <a:ea typeface="+mn-ea"/>
              <a:cs typeface="+mn-cs"/>
            </a:rPr>
            <a:t>  </a:t>
          </a:r>
        </a:p>
        <a:p>
          <a:endParaRPr lang="en-US" sz="1300" baseline="0">
            <a:solidFill>
              <a:schemeClr val="dk1"/>
            </a:solidFill>
            <a:effectLst/>
            <a:latin typeface="+mn-lt"/>
            <a:ea typeface="+mn-ea"/>
            <a:cs typeface="+mn-cs"/>
          </a:endParaRPr>
        </a:p>
        <a:p>
          <a:r>
            <a:rPr lang="en-US" sz="1300">
              <a:solidFill>
                <a:schemeClr val="dk1"/>
              </a:solidFill>
              <a:effectLst/>
              <a:latin typeface="+mn-lt"/>
              <a:ea typeface="+mn-ea"/>
              <a:cs typeface="+mn-cs"/>
            </a:rPr>
            <a:t>There are three main categories of input tabs delineated by the Open Government Costing Methodology: (1) Setup; (2) Installation and Implementation; and (3) Operation. </a:t>
          </a:r>
        </a:p>
        <a:p>
          <a:endParaRPr lang="en-US"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mn-lt"/>
              <a:ea typeface="+mn-ea"/>
              <a:cs typeface="+mn-cs"/>
            </a:rPr>
            <a:t>The specific instructions for each type of Input is described in the information tab for the relevant category.</a:t>
          </a:r>
          <a:endParaRPr lang="en-US" sz="1300">
            <a:solidFill>
              <a:schemeClr val="dk1"/>
            </a:solidFill>
            <a:effectLst/>
            <a:latin typeface="+mn-lt"/>
            <a:ea typeface="+mn-ea"/>
            <a:cs typeface="+mn-cs"/>
          </a:endParaRPr>
        </a:p>
        <a:p>
          <a:endParaRPr lang="en-US" sz="13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Setup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Setup</a:t>
          </a:r>
          <a:r>
            <a:rPr lang="en-US" sz="1300" b="1" baseline="0">
              <a:solidFill>
                <a:schemeClr val="dk1"/>
              </a:solidFill>
              <a:effectLst/>
              <a:latin typeface="+mn-lt"/>
              <a:ea typeface="+mn-ea"/>
              <a:cs typeface="+mn-cs"/>
            </a:rPr>
            <a:t> 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exploration and adoption/adaption activities prior to implementation of the program. </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in this phase include (1) planning, (2)</a:t>
          </a:r>
          <a:r>
            <a:rPr lang="en-US" sz="1300" baseline="0">
              <a:solidFill>
                <a:schemeClr val="dk1"/>
              </a:solidFill>
              <a:effectLst/>
              <a:latin typeface="+mn-lt"/>
              <a:ea typeface="+mn-ea"/>
              <a:cs typeface="+mn-cs"/>
            </a:rPr>
            <a:t> </a:t>
          </a:r>
          <a:r>
            <a:rPr lang="en-US" sz="1300">
              <a:solidFill>
                <a:schemeClr val="dk1"/>
              </a:solidFill>
              <a:effectLst/>
              <a:latin typeface="+mn-lt"/>
              <a:ea typeface="+mn-ea"/>
              <a:cs typeface="+mn-cs"/>
            </a:rPr>
            <a:t>development of systems (hardware, software) or infrastructure investments, and (3) advocacy needed for program implementation.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Installation and Implementation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Installation</a:t>
          </a:r>
          <a:r>
            <a:rPr lang="en-US" sz="1300" b="1" baseline="0">
              <a:solidFill>
                <a:schemeClr val="dk1"/>
              </a:solidFill>
              <a:effectLst/>
              <a:latin typeface="+mn-lt"/>
              <a:ea typeface="+mn-ea"/>
              <a:cs typeface="+mn-cs"/>
            </a:rPr>
            <a:t> and Implementation 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activities involved in putting the program in place.  This is typically related to changes needed to support implementation of a new program with respect to skill levels, organizational mandate and capacity, etc.</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would include (1) any one-off requisite legislation, (2)</a:t>
          </a:r>
          <a:r>
            <a:rPr lang="en-US" sz="1300" baseline="0">
              <a:solidFill>
                <a:schemeClr val="dk1"/>
              </a:solidFill>
              <a:effectLst/>
              <a:latin typeface="+mn-lt"/>
              <a:ea typeface="+mn-ea"/>
              <a:cs typeface="+mn-cs"/>
            </a:rPr>
            <a:t> promotion, and/or (3) </a:t>
          </a:r>
          <a:r>
            <a:rPr lang="en-US" sz="1300">
              <a:solidFill>
                <a:schemeClr val="dk1"/>
              </a:solidFill>
              <a:effectLst/>
              <a:latin typeface="+mn-lt"/>
              <a:ea typeface="+mn-ea"/>
              <a:cs typeface="+mn-cs"/>
            </a:rPr>
            <a:t>training required for success of the program.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Operation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Operation </a:t>
          </a:r>
          <a:r>
            <a:rPr lang="en-US" sz="1300" b="1" baseline="0">
              <a:solidFill>
                <a:schemeClr val="dk1"/>
              </a:solidFill>
              <a:effectLst/>
              <a:latin typeface="+mn-lt"/>
              <a:ea typeface="+mn-ea"/>
              <a:cs typeface="+mn-cs"/>
            </a:rPr>
            <a:t>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activities associated with the running of the program once in place. </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include (1) program management, (2) maintenance of equipment, (3) monitoring and evaluation, (4) utilization and (5) refresher trainings.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vissapragada/Downloads/OpenGovCostingTool_6.16.17_NJ%20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To-Use"/>
      <sheetName val="Output Tabs-&gt;"/>
      <sheetName val="Cost Summary"/>
      <sheetName val="Input Tabs -&gt;"/>
      <sheetName val="Setup-&gt;"/>
      <sheetName val="Planning"/>
      <sheetName val="Development of Systems"/>
      <sheetName val="Advocacy"/>
      <sheetName val="InstallationandImplementation-&gt;"/>
      <sheetName val="Legislation"/>
      <sheetName val="Promotion"/>
      <sheetName val="Initial Training"/>
      <sheetName val="Operation-&gt;"/>
      <sheetName val="Program Management"/>
      <sheetName val="Equipment Maintenance"/>
      <sheetName val="Monitoring and Eval"/>
      <sheetName val="Utilization"/>
      <sheetName val="Recurrent Training"/>
    </sheetNames>
    <sheetDataSet>
      <sheetData sheetId="0" refreshError="1"/>
      <sheetData sheetId="1" refreshError="1"/>
      <sheetData sheetId="2">
        <row r="10">
          <cell r="C10" t="str">
            <v>Line Item Calculation</v>
          </cell>
          <cell r="D10" t="str">
            <v>Lump Sum Calculation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4" zoomScaleNormal="94" zoomScalePageLayoutView="94" workbookViewId="0">
      <selection activeCell="L29" sqref="L29"/>
    </sheetView>
  </sheetViews>
  <sheetFormatPr baseColWidth="10" defaultColWidth="11.5"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2"/>
  <sheetViews>
    <sheetView showGridLines="0" zoomScale="85" zoomScaleNormal="85" zoomScalePageLayoutView="85" workbookViewId="0">
      <selection activeCell="F28" sqref="F28"/>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28</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29" t="s">
        <v>37</v>
      </c>
      <c r="B5" s="86"/>
      <c r="C5" s="85">
        <f>SUM(D6)</f>
        <v>0</v>
      </c>
      <c r="D5" s="85">
        <f t="shared" ref="D5:D12" si="0">B5*C5</f>
        <v>0</v>
      </c>
      <c r="E5" s="87"/>
      <c r="F5" s="105" t="s">
        <v>8</v>
      </c>
      <c r="G5" s="10"/>
      <c r="H5" s="10"/>
      <c r="J5" s="5"/>
    </row>
    <row r="6" spans="1:10" s="5" customFormat="1" x14ac:dyDescent="0.2">
      <c r="A6" s="58"/>
      <c r="B6" s="59"/>
      <c r="C6" s="88"/>
      <c r="D6" s="89">
        <f t="shared" si="0"/>
        <v>0</v>
      </c>
      <c r="E6" s="90"/>
      <c r="F6" s="106" t="s">
        <v>8</v>
      </c>
      <c r="G6" s="243"/>
      <c r="H6" s="244"/>
      <c r="I6" s="244"/>
      <c r="J6" s="244"/>
    </row>
    <row r="7" spans="1:10" x14ac:dyDescent="0.2">
      <c r="A7" s="29" t="s">
        <v>33</v>
      </c>
      <c r="B7" s="91"/>
      <c r="C7" s="92">
        <f>SUM(D8)</f>
        <v>0</v>
      </c>
      <c r="D7" s="92">
        <f t="shared" si="0"/>
        <v>0</v>
      </c>
      <c r="E7" s="92"/>
      <c r="F7" s="35" t="s">
        <v>8</v>
      </c>
      <c r="G7" s="5"/>
      <c r="H7" s="8"/>
    </row>
    <row r="8" spans="1:10" s="5" customFormat="1" x14ac:dyDescent="0.2">
      <c r="A8" s="30"/>
      <c r="B8" s="93"/>
      <c r="C8" s="94"/>
      <c r="D8" s="94">
        <f t="shared" si="0"/>
        <v>0</v>
      </c>
      <c r="E8" s="94"/>
      <c r="F8" s="33"/>
      <c r="G8" s="10"/>
      <c r="H8" s="10"/>
    </row>
    <row r="9" spans="1:10" x14ac:dyDescent="0.2">
      <c r="A9" s="31" t="s">
        <v>41</v>
      </c>
      <c r="B9" s="91"/>
      <c r="C9" s="92">
        <f>SUM(D10)</f>
        <v>0</v>
      </c>
      <c r="D9" s="92">
        <f t="shared" si="0"/>
        <v>0</v>
      </c>
      <c r="E9" s="92"/>
      <c r="F9" s="33" t="s">
        <v>8</v>
      </c>
      <c r="G9" s="5"/>
      <c r="H9" s="10"/>
    </row>
    <row r="10" spans="1:10" s="5" customFormat="1" x14ac:dyDescent="0.2">
      <c r="A10" s="32"/>
      <c r="B10" s="95"/>
      <c r="C10" s="96"/>
      <c r="D10" s="96">
        <f t="shared" si="0"/>
        <v>0</v>
      </c>
      <c r="E10" s="96"/>
      <c r="F10" s="33"/>
      <c r="G10" s="10"/>
      <c r="H10" s="10"/>
    </row>
    <row r="11" spans="1:10" x14ac:dyDescent="0.2">
      <c r="A11" s="31" t="s">
        <v>38</v>
      </c>
      <c r="B11" s="91"/>
      <c r="C11" s="92">
        <f>SUM(D12)</f>
        <v>0</v>
      </c>
      <c r="D11" s="92">
        <f t="shared" si="0"/>
        <v>0</v>
      </c>
      <c r="E11" s="92"/>
      <c r="F11" s="33" t="s">
        <v>8</v>
      </c>
      <c r="G11" s="5"/>
      <c r="H11" s="10"/>
    </row>
    <row r="12" spans="1:10" s="5" customFormat="1" x14ac:dyDescent="0.2">
      <c r="A12" s="32"/>
      <c r="B12" s="95"/>
      <c r="C12" s="96"/>
      <c r="D12" s="96">
        <f t="shared" si="0"/>
        <v>0</v>
      </c>
      <c r="E12" s="96"/>
      <c r="F12" s="33"/>
      <c r="G12" s="10"/>
      <c r="H12" s="10"/>
    </row>
    <row r="13" spans="1:10" x14ac:dyDescent="0.2">
      <c r="A13" s="29" t="s">
        <v>39</v>
      </c>
      <c r="B13" s="86"/>
      <c r="C13" s="85">
        <f>SUM(D14)</f>
        <v>0</v>
      </c>
      <c r="D13" s="92">
        <f t="shared" ref="D13:D28" si="1">B13*C13</f>
        <v>0</v>
      </c>
      <c r="E13" s="85"/>
      <c r="F13" s="35" t="s">
        <v>8</v>
      </c>
      <c r="G13" s="10"/>
      <c r="H13" s="10"/>
      <c r="J13" s="5"/>
    </row>
    <row r="14" spans="1:10" s="5" customFormat="1" x14ac:dyDescent="0.2">
      <c r="A14" s="30"/>
      <c r="B14" s="95"/>
      <c r="C14" s="96"/>
      <c r="D14" s="96">
        <f t="shared" si="1"/>
        <v>0</v>
      </c>
      <c r="E14" s="96"/>
      <c r="F14" s="33"/>
      <c r="G14" s="10"/>
      <c r="H14" s="10"/>
    </row>
    <row r="15" spans="1:10" x14ac:dyDescent="0.2">
      <c r="A15" s="29" t="s">
        <v>34</v>
      </c>
      <c r="B15" s="91"/>
      <c r="C15" s="92">
        <f>SUM(D16)</f>
        <v>0</v>
      </c>
      <c r="D15" s="92">
        <f t="shared" si="1"/>
        <v>0</v>
      </c>
      <c r="E15" s="92"/>
      <c r="F15" s="33" t="s">
        <v>8</v>
      </c>
      <c r="G15" s="5"/>
      <c r="H15" s="8"/>
    </row>
    <row r="16" spans="1:10" s="5" customFormat="1" x14ac:dyDescent="0.2">
      <c r="A16" s="30"/>
      <c r="B16" s="93"/>
      <c r="C16" s="94"/>
      <c r="D16" s="96">
        <f t="shared" si="1"/>
        <v>0</v>
      </c>
      <c r="E16" s="94"/>
      <c r="F16" s="33"/>
      <c r="G16" s="10"/>
      <c r="H16" s="10"/>
    </row>
    <row r="17" spans="1:10" x14ac:dyDescent="0.2">
      <c r="A17" s="31" t="s">
        <v>35</v>
      </c>
      <c r="B17" s="91"/>
      <c r="C17" s="92">
        <f>SUM(D18)</f>
        <v>0</v>
      </c>
      <c r="D17" s="92">
        <f t="shared" si="1"/>
        <v>0</v>
      </c>
      <c r="E17" s="92"/>
      <c r="F17" s="33" t="s">
        <v>8</v>
      </c>
      <c r="G17" s="5"/>
      <c r="H17" s="10"/>
    </row>
    <row r="18" spans="1:10" s="5" customFormat="1" x14ac:dyDescent="0.2">
      <c r="A18" s="32"/>
      <c r="B18" s="95"/>
      <c r="C18" s="96"/>
      <c r="D18" s="96">
        <f t="shared" si="1"/>
        <v>0</v>
      </c>
      <c r="E18" s="96"/>
      <c r="F18" s="33"/>
      <c r="G18" s="10"/>
      <c r="H18" s="10"/>
    </row>
    <row r="19" spans="1:10" x14ac:dyDescent="0.2">
      <c r="A19" s="29" t="s">
        <v>42</v>
      </c>
      <c r="B19" s="86"/>
      <c r="C19" s="85">
        <f>SUM(D20)</f>
        <v>0</v>
      </c>
      <c r="D19" s="92">
        <f t="shared" si="1"/>
        <v>0</v>
      </c>
      <c r="E19" s="85"/>
      <c r="F19" s="35" t="s">
        <v>8</v>
      </c>
      <c r="G19" s="10"/>
      <c r="H19" s="10"/>
      <c r="J19" s="5"/>
    </row>
    <row r="20" spans="1:10" s="5" customFormat="1" x14ac:dyDescent="0.2">
      <c r="A20" s="30"/>
      <c r="B20" s="95"/>
      <c r="C20" s="96"/>
      <c r="D20" s="96">
        <f t="shared" si="1"/>
        <v>0</v>
      </c>
      <c r="E20" s="96"/>
      <c r="F20" s="33"/>
      <c r="G20" s="10"/>
      <c r="H20" s="10"/>
    </row>
    <row r="21" spans="1:10" x14ac:dyDescent="0.2">
      <c r="A21" s="29" t="s">
        <v>36</v>
      </c>
      <c r="B21" s="91"/>
      <c r="C21" s="92">
        <f>SUM(D22)</f>
        <v>0</v>
      </c>
      <c r="D21" s="92">
        <f t="shared" si="1"/>
        <v>0</v>
      </c>
      <c r="E21" s="92"/>
      <c r="F21" s="33" t="s">
        <v>8</v>
      </c>
      <c r="G21" s="5"/>
      <c r="H21" s="8"/>
    </row>
    <row r="22" spans="1:10" s="5" customFormat="1" x14ac:dyDescent="0.2">
      <c r="A22" s="30"/>
      <c r="B22" s="93"/>
      <c r="C22" s="94"/>
      <c r="D22" s="96">
        <f t="shared" si="1"/>
        <v>0</v>
      </c>
      <c r="E22" s="94"/>
      <c r="F22" s="33"/>
      <c r="G22" s="10"/>
      <c r="H22" s="10"/>
    </row>
    <row r="23" spans="1:10" x14ac:dyDescent="0.2">
      <c r="A23" s="29" t="s">
        <v>13</v>
      </c>
      <c r="B23" s="91"/>
      <c r="C23" s="92">
        <f>SUM(D24)</f>
        <v>0</v>
      </c>
      <c r="D23" s="92">
        <f t="shared" si="1"/>
        <v>0</v>
      </c>
      <c r="E23" s="92"/>
      <c r="F23" s="33" t="s">
        <v>8</v>
      </c>
      <c r="G23" s="5"/>
      <c r="H23" s="8"/>
    </row>
    <row r="24" spans="1:10" s="5" customFormat="1" x14ac:dyDescent="0.2">
      <c r="A24" s="30"/>
      <c r="B24" s="93"/>
      <c r="C24" s="94"/>
      <c r="D24" s="96">
        <f t="shared" si="1"/>
        <v>0</v>
      </c>
      <c r="E24" s="94"/>
      <c r="F24" s="33"/>
      <c r="G24" s="10"/>
      <c r="H24" s="10"/>
    </row>
    <row r="25" spans="1:10" x14ac:dyDescent="0.2">
      <c r="A25" s="31" t="s">
        <v>40</v>
      </c>
      <c r="B25" s="91"/>
      <c r="C25" s="92">
        <f>SUM(D26)</f>
        <v>0</v>
      </c>
      <c r="D25" s="92">
        <f t="shared" si="1"/>
        <v>0</v>
      </c>
      <c r="E25" s="92"/>
      <c r="F25" s="33" t="s">
        <v>8</v>
      </c>
      <c r="G25" s="5"/>
      <c r="H25" s="10"/>
    </row>
    <row r="26" spans="1:10" s="5" customFormat="1" x14ac:dyDescent="0.2">
      <c r="A26" s="32"/>
      <c r="B26" s="95"/>
      <c r="C26" s="96"/>
      <c r="D26" s="96">
        <f t="shared" si="1"/>
        <v>0</v>
      </c>
      <c r="E26" s="96"/>
      <c r="F26" s="33"/>
      <c r="G26" s="10"/>
      <c r="H26" s="10"/>
    </row>
    <row r="27" spans="1:10" x14ac:dyDescent="0.2">
      <c r="A27" s="97" t="s">
        <v>39</v>
      </c>
      <c r="B27" s="98"/>
      <c r="C27" s="87">
        <f>SUM(D28)</f>
        <v>0</v>
      </c>
      <c r="D27" s="102">
        <f t="shared" si="1"/>
        <v>0</v>
      </c>
      <c r="E27" s="87"/>
      <c r="F27" s="105" t="s">
        <v>8</v>
      </c>
      <c r="G27" s="10"/>
      <c r="H27" s="10"/>
      <c r="J27" s="5"/>
    </row>
    <row r="28" spans="1:10" x14ac:dyDescent="0.2">
      <c r="A28" s="99"/>
      <c r="B28" s="100"/>
      <c r="C28" s="101"/>
      <c r="D28" s="101">
        <f t="shared" si="1"/>
        <v>0</v>
      </c>
      <c r="E28" s="101"/>
      <c r="F28" s="106"/>
      <c r="G28" s="10"/>
      <c r="H28" s="10"/>
      <c r="J28" s="5"/>
    </row>
    <row r="29" spans="1:10" customFormat="1" x14ac:dyDescent="0.2">
      <c r="A29" s="1"/>
      <c r="B29" s="1"/>
      <c r="C29" s="1"/>
      <c r="D29" s="21"/>
      <c r="E29" s="1"/>
      <c r="F29" s="1"/>
      <c r="G29" s="1"/>
      <c r="H29" s="1"/>
      <c r="I29" s="1"/>
      <c r="J29" s="1"/>
    </row>
    <row r="30" spans="1:10" s="43" customFormat="1" x14ac:dyDescent="0.2">
      <c r="A30" s="27" t="s">
        <v>22</v>
      </c>
      <c r="B30" s="34"/>
      <c r="C30" s="38"/>
      <c r="D30" s="50">
        <f>SUM(D5,D7,D9,D11,D13,D15,D17,D19,D21,D23,D25,D27)</f>
        <v>0</v>
      </c>
      <c r="E30" s="9"/>
      <c r="F30" s="9"/>
      <c r="G30"/>
      <c r="H30"/>
      <c r="I30"/>
      <c r="J30"/>
    </row>
    <row r="31" spans="1:10" x14ac:dyDescent="0.2">
      <c r="A31" s="39"/>
      <c r="B31" s="40"/>
      <c r="C31" s="41"/>
      <c r="D31" s="55"/>
      <c r="E31" s="40"/>
      <c r="F31" s="40"/>
      <c r="G31" s="43"/>
      <c r="H31" s="43"/>
      <c r="I31" s="43"/>
      <c r="J31" s="43"/>
    </row>
    <row r="32" spans="1:10" x14ac:dyDescent="0.2">
      <c r="A32" s="28" t="s">
        <v>12</v>
      </c>
      <c r="B32" s="27"/>
      <c r="C32" s="27"/>
      <c r="D32" s="56"/>
    </row>
  </sheetData>
  <mergeCells count="1">
    <mergeCell ref="G6:J6"/>
  </mergeCells>
  <conditionalFormatting sqref="H24 D24 D27:H33 G26:H26 D25:H25 G6:G23">
    <cfRule type="expression" dxfId="93" priority="11">
      <formula>IF(#REF!="No",TRUE)</formula>
    </cfRule>
  </conditionalFormatting>
  <conditionalFormatting sqref="E24 E13:E14 G24 D23:F23 D6:F9 F11:F15">
    <cfRule type="expression" dxfId="92" priority="10">
      <formula>IF(#REF!="No",TRUE)</formula>
    </cfRule>
  </conditionalFormatting>
  <conditionalFormatting sqref="E16:F22 D10:F10 D11:E11">
    <cfRule type="expression" dxfId="91" priority="9">
      <formula>IF(#REF!="No",TRUE)</formula>
    </cfRule>
  </conditionalFormatting>
  <conditionalFormatting sqref="D15:E15">
    <cfRule type="expression" dxfId="90" priority="8">
      <formula>IF(#REF!="No",TRUE)</formula>
    </cfRule>
  </conditionalFormatting>
  <conditionalFormatting sqref="D13 D22">
    <cfRule type="expression" dxfId="89" priority="7">
      <formula>IF(#REF!="No",TRUE)</formula>
    </cfRule>
  </conditionalFormatting>
  <conditionalFormatting sqref="D14">
    <cfRule type="expression" dxfId="88" priority="6">
      <formula>IF(#REF!="No",TRUE)</formula>
    </cfRule>
  </conditionalFormatting>
  <conditionalFormatting sqref="D16:D17">
    <cfRule type="expression" dxfId="87" priority="5">
      <formula>IF(#REF!="No",TRUE)</formula>
    </cfRule>
  </conditionalFormatting>
  <conditionalFormatting sqref="D18:D19">
    <cfRule type="expression" dxfId="86" priority="4">
      <formula>IF(#REF!="No",TRUE)</formula>
    </cfRule>
  </conditionalFormatting>
  <conditionalFormatting sqref="D20">
    <cfRule type="expression" dxfId="85" priority="3">
      <formula>IF(#REF!="No",TRUE)</formula>
    </cfRule>
  </conditionalFormatting>
  <conditionalFormatting sqref="D21">
    <cfRule type="expression" dxfId="84" priority="2">
      <formula>IF(#REF!="No",TRUE)</formula>
    </cfRule>
  </conditionalFormatting>
  <conditionalFormatting sqref="D26:F26">
    <cfRule type="expression" dxfId="83" priority="1">
      <formula>IF(#REF!="No",TRUE)</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9"/>
  <sheetViews>
    <sheetView showGridLines="0" zoomScale="75" zoomScaleNormal="85" zoomScalePageLayoutView="85" workbookViewId="0">
      <selection activeCell="F21" sqref="F21"/>
    </sheetView>
  </sheetViews>
  <sheetFormatPr baseColWidth="10" defaultColWidth="8.33203125" defaultRowHeight="23" customHeight="1" x14ac:dyDescent="0.2"/>
  <cols>
    <col min="1" max="1" width="64.83203125" style="1" customWidth="1"/>
    <col min="2" max="2" width="7.1640625" style="1" bestFit="1" customWidth="1"/>
    <col min="3" max="3" width="17" style="54" customWidth="1"/>
    <col min="4" max="4" width="16.33203125" style="54"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ht="23" customHeight="1" x14ac:dyDescent="0.2">
      <c r="A2" s="6" t="s">
        <v>29</v>
      </c>
      <c r="C2" s="1"/>
      <c r="D2" s="1"/>
    </row>
    <row r="3" spans="1:10" ht="23" customHeight="1" x14ac:dyDescent="0.2">
      <c r="A3" s="6"/>
      <c r="B3" s="7"/>
      <c r="C3" s="1"/>
      <c r="D3" s="1"/>
    </row>
    <row r="4" spans="1:10" ht="23" customHeight="1" x14ac:dyDescent="0.2">
      <c r="B4" s="36" t="s">
        <v>3</v>
      </c>
      <c r="C4" s="36" t="s">
        <v>2</v>
      </c>
      <c r="D4" s="36" t="s">
        <v>0</v>
      </c>
      <c r="E4" s="36" t="s">
        <v>6</v>
      </c>
      <c r="F4" s="36" t="s">
        <v>1</v>
      </c>
      <c r="G4" s="37" t="s">
        <v>7</v>
      </c>
      <c r="H4" s="4"/>
    </row>
    <row r="5" spans="1:10" ht="23" customHeight="1" x14ac:dyDescent="0.2">
      <c r="A5" s="29" t="s">
        <v>37</v>
      </c>
      <c r="B5" s="86"/>
      <c r="C5" s="85">
        <f>SUM(D6)</f>
        <v>0</v>
      </c>
      <c r="D5" s="85">
        <f t="shared" ref="D5:D12" si="0">B5*C5</f>
        <v>0</v>
      </c>
      <c r="E5" s="87"/>
      <c r="F5" s="105" t="s">
        <v>8</v>
      </c>
      <c r="G5" s="10"/>
      <c r="H5" s="10"/>
      <c r="J5" s="5"/>
    </row>
    <row r="6" spans="1:10" s="5" customFormat="1" ht="23" customHeight="1" x14ac:dyDescent="0.2">
      <c r="A6" s="58"/>
      <c r="B6" s="59"/>
      <c r="C6" s="88"/>
      <c r="D6" s="89">
        <f t="shared" si="0"/>
        <v>0</v>
      </c>
      <c r="E6" s="90"/>
      <c r="F6" s="106" t="s">
        <v>8</v>
      </c>
      <c r="G6" s="243"/>
      <c r="H6" s="244"/>
      <c r="I6" s="244"/>
      <c r="J6" s="244"/>
    </row>
    <row r="7" spans="1:10" ht="23" customHeight="1" x14ac:dyDescent="0.2">
      <c r="A7" s="29" t="s">
        <v>33</v>
      </c>
      <c r="B7" s="91"/>
      <c r="C7" s="92">
        <f>SUM(D8)</f>
        <v>0</v>
      </c>
      <c r="D7" s="92">
        <f t="shared" si="0"/>
        <v>0</v>
      </c>
      <c r="E7" s="92"/>
      <c r="F7" s="35" t="s">
        <v>8</v>
      </c>
      <c r="G7" s="5"/>
      <c r="H7" s="8"/>
    </row>
    <row r="8" spans="1:10" s="5" customFormat="1" ht="23" customHeight="1" x14ac:dyDescent="0.2">
      <c r="A8" s="30"/>
      <c r="B8" s="93"/>
      <c r="C8" s="94"/>
      <c r="D8" s="94">
        <f t="shared" si="0"/>
        <v>0</v>
      </c>
      <c r="E8" s="94"/>
      <c r="F8" s="33"/>
      <c r="G8" s="10"/>
      <c r="H8" s="10"/>
    </row>
    <row r="9" spans="1:10" ht="23" customHeight="1" x14ac:dyDescent="0.2">
      <c r="A9" s="31" t="s">
        <v>41</v>
      </c>
      <c r="B9" s="91"/>
      <c r="C9" s="92">
        <f>SUM(D10)</f>
        <v>0</v>
      </c>
      <c r="D9" s="92">
        <f t="shared" si="0"/>
        <v>0</v>
      </c>
      <c r="E9" s="92"/>
      <c r="F9" s="33" t="s">
        <v>8</v>
      </c>
      <c r="G9" s="5"/>
      <c r="H9" s="10"/>
    </row>
    <row r="10" spans="1:10" s="5" customFormat="1" ht="23" customHeight="1" x14ac:dyDescent="0.2">
      <c r="A10" s="32"/>
      <c r="B10" s="95"/>
      <c r="C10" s="96"/>
      <c r="D10" s="96">
        <f t="shared" si="0"/>
        <v>0</v>
      </c>
      <c r="E10" s="96"/>
      <c r="F10" s="33"/>
      <c r="G10" s="10"/>
      <c r="H10" s="10"/>
    </row>
    <row r="11" spans="1:10" ht="23" customHeight="1" x14ac:dyDescent="0.2">
      <c r="A11" s="31" t="s">
        <v>38</v>
      </c>
      <c r="B11" s="91"/>
      <c r="C11" s="92">
        <f>SUM(D12)</f>
        <v>0</v>
      </c>
      <c r="D11" s="92">
        <f t="shared" si="0"/>
        <v>0</v>
      </c>
      <c r="E11" s="92"/>
      <c r="F11" s="33" t="s">
        <v>8</v>
      </c>
      <c r="G11" s="5"/>
      <c r="H11" s="10"/>
    </row>
    <row r="12" spans="1:10" s="5" customFormat="1" ht="23" customHeight="1" x14ac:dyDescent="0.2">
      <c r="A12" s="32"/>
      <c r="B12" s="95"/>
      <c r="C12" s="96"/>
      <c r="D12" s="96">
        <f t="shared" si="0"/>
        <v>0</v>
      </c>
      <c r="E12" s="96"/>
      <c r="F12" s="33"/>
      <c r="G12" s="10"/>
      <c r="H12" s="10"/>
    </row>
    <row r="13" spans="1:10" ht="23" customHeight="1" x14ac:dyDescent="0.2">
      <c r="A13" s="29" t="s">
        <v>39</v>
      </c>
      <c r="B13" s="86"/>
      <c r="C13" s="85">
        <f>SUM(D14)</f>
        <v>0</v>
      </c>
      <c r="D13" s="92">
        <f t="shared" ref="D13:D30" si="1">B13*C13</f>
        <v>0</v>
      </c>
      <c r="E13" s="85"/>
      <c r="F13" s="35" t="s">
        <v>8</v>
      </c>
      <c r="G13" s="10"/>
      <c r="H13" s="10"/>
      <c r="J13" s="5"/>
    </row>
    <row r="14" spans="1:10" s="5" customFormat="1" ht="23" customHeight="1" x14ac:dyDescent="0.2">
      <c r="A14" s="30"/>
      <c r="B14" s="95"/>
      <c r="C14" s="96"/>
      <c r="D14" s="96">
        <f t="shared" si="1"/>
        <v>0</v>
      </c>
      <c r="E14" s="96"/>
      <c r="F14" s="33"/>
      <c r="G14" s="10"/>
      <c r="H14" s="10"/>
    </row>
    <row r="15" spans="1:10" ht="23" customHeight="1" x14ac:dyDescent="0.2">
      <c r="A15" s="29" t="s">
        <v>34</v>
      </c>
      <c r="B15" s="91"/>
      <c r="C15" s="92">
        <f>SUM(D16)</f>
        <v>0</v>
      </c>
      <c r="D15" s="92">
        <f t="shared" si="1"/>
        <v>0</v>
      </c>
      <c r="E15" s="92"/>
      <c r="F15" s="33" t="s">
        <v>8</v>
      </c>
      <c r="G15" s="5"/>
      <c r="H15" s="8"/>
    </row>
    <row r="16" spans="1:10" s="5" customFormat="1" ht="23" customHeight="1" x14ac:dyDescent="0.2">
      <c r="A16" s="30"/>
      <c r="B16" s="93"/>
      <c r="C16" s="94"/>
      <c r="D16" s="96">
        <f t="shared" si="1"/>
        <v>0</v>
      </c>
      <c r="E16" s="94"/>
      <c r="F16" s="33"/>
      <c r="G16" s="10"/>
      <c r="H16" s="10"/>
    </row>
    <row r="17" spans="1:10" ht="23" customHeight="1" x14ac:dyDescent="0.2">
      <c r="A17" s="31" t="s">
        <v>35</v>
      </c>
      <c r="B17" s="91"/>
      <c r="C17" s="92">
        <f>SUM(D18)</f>
        <v>0</v>
      </c>
      <c r="D17" s="92">
        <f t="shared" si="1"/>
        <v>0</v>
      </c>
      <c r="E17" s="92"/>
      <c r="F17" s="33" t="s">
        <v>8</v>
      </c>
      <c r="G17" s="5"/>
      <c r="H17" s="10"/>
    </row>
    <row r="18" spans="1:10" s="5" customFormat="1" ht="23" customHeight="1" x14ac:dyDescent="0.2">
      <c r="A18" s="32"/>
      <c r="B18" s="95"/>
      <c r="C18" s="96"/>
      <c r="D18" s="96">
        <f t="shared" si="1"/>
        <v>0</v>
      </c>
      <c r="E18" s="96"/>
      <c r="F18" s="33"/>
      <c r="G18" s="10"/>
      <c r="H18" s="10"/>
    </row>
    <row r="19" spans="1:10" ht="23" customHeight="1" x14ac:dyDescent="0.2">
      <c r="A19" s="29" t="s">
        <v>42</v>
      </c>
      <c r="B19" s="86"/>
      <c r="C19" s="85">
        <f>SUM(D20)</f>
        <v>0</v>
      </c>
      <c r="D19" s="92">
        <f t="shared" si="1"/>
        <v>0</v>
      </c>
      <c r="E19" s="85"/>
      <c r="F19" s="35" t="s">
        <v>8</v>
      </c>
      <c r="G19" s="10"/>
      <c r="H19" s="10"/>
      <c r="J19" s="5"/>
    </row>
    <row r="20" spans="1:10" s="5" customFormat="1" ht="23" customHeight="1" x14ac:dyDescent="0.2">
      <c r="A20" s="30"/>
      <c r="B20" s="95"/>
      <c r="C20" s="96"/>
      <c r="D20" s="96">
        <f t="shared" si="1"/>
        <v>0</v>
      </c>
      <c r="E20" s="96"/>
      <c r="F20" s="33"/>
      <c r="G20" s="10"/>
      <c r="H20" s="10"/>
    </row>
    <row r="21" spans="1:10" ht="23" customHeight="1" x14ac:dyDescent="0.2">
      <c r="A21" s="29" t="s">
        <v>36</v>
      </c>
      <c r="B21" s="91">
        <v>1</v>
      </c>
      <c r="C21" s="92">
        <f>SUM(D22:D23)</f>
        <v>430</v>
      </c>
      <c r="D21" s="92">
        <f t="shared" si="1"/>
        <v>430</v>
      </c>
      <c r="E21" s="92"/>
      <c r="F21" s="33" t="s">
        <v>8</v>
      </c>
      <c r="G21" s="5"/>
      <c r="H21" s="8"/>
    </row>
    <row r="22" spans="1:10" s="5" customFormat="1" ht="23" customHeight="1" x14ac:dyDescent="0.2">
      <c r="A22" s="30" t="s">
        <v>125</v>
      </c>
      <c r="B22" s="93">
        <v>2</v>
      </c>
      <c r="C22" s="94">
        <v>100</v>
      </c>
      <c r="D22" s="96">
        <f t="shared" si="1"/>
        <v>200</v>
      </c>
      <c r="E22" s="94"/>
      <c r="F22" s="33"/>
      <c r="G22" s="10" t="s">
        <v>141</v>
      </c>
      <c r="H22" s="10"/>
    </row>
    <row r="23" spans="1:10" s="5" customFormat="1" ht="23" customHeight="1" x14ac:dyDescent="0.2">
      <c r="A23" s="30" t="s">
        <v>126</v>
      </c>
      <c r="B23" s="93">
        <v>1</v>
      </c>
      <c r="C23" s="94">
        <v>230</v>
      </c>
      <c r="D23" s="96">
        <f>B23*C23</f>
        <v>230</v>
      </c>
      <c r="E23" s="94"/>
      <c r="F23" s="33"/>
      <c r="G23" s="10" t="s">
        <v>141</v>
      </c>
      <c r="H23" s="10"/>
    </row>
    <row r="24" spans="1:10" s="5" customFormat="1" ht="23" customHeight="1" x14ac:dyDescent="0.2">
      <c r="A24" s="30"/>
      <c r="B24" s="93"/>
      <c r="C24" s="94"/>
      <c r="D24" s="96"/>
      <c r="E24" s="94"/>
      <c r="F24" s="33"/>
      <c r="G24" s="10"/>
      <c r="H24" s="10"/>
    </row>
    <row r="25" spans="1:10" ht="23" customHeight="1" x14ac:dyDescent="0.2">
      <c r="A25" s="29" t="s">
        <v>13</v>
      </c>
      <c r="B25" s="91"/>
      <c r="C25" s="92">
        <f>SUM(D26)</f>
        <v>0</v>
      </c>
      <c r="D25" s="92">
        <f t="shared" si="1"/>
        <v>0</v>
      </c>
      <c r="E25" s="92"/>
      <c r="F25" s="33" t="s">
        <v>8</v>
      </c>
      <c r="G25" s="5"/>
      <c r="H25" s="8"/>
    </row>
    <row r="26" spans="1:10" s="5" customFormat="1" ht="23" customHeight="1" x14ac:dyDescent="0.2">
      <c r="A26" s="30"/>
      <c r="B26" s="93"/>
      <c r="C26" s="94"/>
      <c r="D26" s="96">
        <f t="shared" si="1"/>
        <v>0</v>
      </c>
      <c r="E26" s="94"/>
      <c r="F26" s="33"/>
      <c r="G26" s="10"/>
      <c r="H26" s="10"/>
    </row>
    <row r="27" spans="1:10" ht="23" customHeight="1" x14ac:dyDescent="0.2">
      <c r="A27" s="31" t="s">
        <v>40</v>
      </c>
      <c r="B27" s="91"/>
      <c r="C27" s="92">
        <f>SUM(D28)</f>
        <v>0</v>
      </c>
      <c r="D27" s="92">
        <f t="shared" si="1"/>
        <v>0</v>
      </c>
      <c r="E27" s="92"/>
      <c r="F27" s="33" t="s">
        <v>8</v>
      </c>
      <c r="G27" s="5"/>
      <c r="H27" s="10"/>
    </row>
    <row r="28" spans="1:10" s="5" customFormat="1" ht="23" customHeight="1" x14ac:dyDescent="0.2">
      <c r="A28" s="32"/>
      <c r="B28" s="95"/>
      <c r="C28" s="96"/>
      <c r="D28" s="96">
        <f t="shared" si="1"/>
        <v>0</v>
      </c>
      <c r="E28" s="96"/>
      <c r="F28" s="33"/>
      <c r="G28" s="10"/>
      <c r="H28" s="10"/>
    </row>
    <row r="29" spans="1:10" ht="23" customHeight="1" x14ac:dyDescent="0.2">
      <c r="A29" s="97" t="s">
        <v>39</v>
      </c>
      <c r="B29" s="98"/>
      <c r="C29" s="87">
        <f>SUM(D30)</f>
        <v>0</v>
      </c>
      <c r="D29" s="102">
        <f t="shared" si="1"/>
        <v>0</v>
      </c>
      <c r="E29" s="87"/>
      <c r="F29" s="105" t="s">
        <v>8</v>
      </c>
      <c r="G29" s="10"/>
      <c r="H29" s="10"/>
      <c r="J29" s="5"/>
    </row>
    <row r="30" spans="1:10" ht="23" customHeight="1" x14ac:dyDescent="0.2">
      <c r="A30" s="99"/>
      <c r="B30" s="100"/>
      <c r="C30" s="101"/>
      <c r="D30" s="101">
        <f t="shared" si="1"/>
        <v>0</v>
      </c>
      <c r="E30" s="101"/>
      <c r="F30" s="106"/>
      <c r="G30" s="10"/>
      <c r="H30" s="10"/>
      <c r="J30" s="5"/>
    </row>
    <row r="31" spans="1:10" customFormat="1" ht="23" customHeight="1" x14ac:dyDescent="0.2">
      <c r="A31" s="1"/>
      <c r="B31" s="1"/>
      <c r="C31" s="1"/>
      <c r="D31" s="21"/>
      <c r="E31" s="1"/>
      <c r="F31" s="1"/>
      <c r="G31" s="1"/>
      <c r="H31" s="1"/>
      <c r="I31" s="1"/>
      <c r="J31" s="1"/>
    </row>
    <row r="32" spans="1:10" s="43" customFormat="1" ht="23" customHeight="1" x14ac:dyDescent="0.2">
      <c r="A32" s="27" t="s">
        <v>22</v>
      </c>
      <c r="B32" s="34"/>
      <c r="C32" s="38"/>
      <c r="D32" s="50">
        <f>SUM(D5,D7,D9,D11,D13,D15,D17,D19,D21,D25,D27,D29)</f>
        <v>430</v>
      </c>
      <c r="E32" s="9"/>
      <c r="F32" s="9"/>
      <c r="G32"/>
      <c r="H32"/>
      <c r="I32"/>
      <c r="J32"/>
    </row>
    <row r="33" spans="1:10" ht="23" customHeight="1" x14ac:dyDescent="0.2">
      <c r="A33" s="39"/>
      <c r="B33" s="40"/>
      <c r="C33" s="41"/>
      <c r="D33" s="55"/>
      <c r="E33" s="40"/>
      <c r="F33" s="40"/>
      <c r="G33" s="43"/>
      <c r="H33" s="43"/>
      <c r="I33" s="43"/>
      <c r="J33" s="43"/>
    </row>
    <row r="34" spans="1:10" ht="23" customHeight="1" x14ac:dyDescent="0.2">
      <c r="A34" s="28" t="s">
        <v>12</v>
      </c>
      <c r="B34" s="27"/>
      <c r="C34" s="27"/>
      <c r="D34" s="56"/>
    </row>
    <row r="35" spans="1:10" ht="23" customHeight="1" x14ac:dyDescent="0.2">
      <c r="C35" s="1"/>
      <c r="D35" s="1"/>
    </row>
    <row r="36" spans="1:10" ht="23" customHeight="1" x14ac:dyDescent="0.2">
      <c r="C36" s="1"/>
      <c r="D36" s="1"/>
    </row>
    <row r="37" spans="1:10" ht="23" customHeight="1" x14ac:dyDescent="0.2">
      <c r="C37" s="1"/>
      <c r="D37" s="1"/>
    </row>
    <row r="38" spans="1:10" ht="23" customHeight="1" x14ac:dyDescent="0.2">
      <c r="C38" s="1"/>
      <c r="D38" s="1"/>
    </row>
    <row r="39" spans="1:10" ht="23" customHeight="1" x14ac:dyDescent="0.2">
      <c r="C39" s="1"/>
      <c r="D39" s="1"/>
    </row>
  </sheetData>
  <mergeCells count="1">
    <mergeCell ref="G6:J6"/>
  </mergeCells>
  <conditionalFormatting sqref="H26 D26 D29:H35 G28:H28 D27:H27 G6:G25">
    <cfRule type="expression" dxfId="82" priority="11">
      <formula>IF(#REF!="No",TRUE)</formula>
    </cfRule>
  </conditionalFormatting>
  <conditionalFormatting sqref="E26 E13:E14 G26 D25:F25 D6:F9 F11:F15">
    <cfRule type="expression" dxfId="81" priority="10">
      <formula>IF(#REF!="No",TRUE)</formula>
    </cfRule>
  </conditionalFormatting>
  <conditionalFormatting sqref="E16:F24 D10:F10 D11:E11">
    <cfRule type="expression" dxfId="80" priority="9">
      <formula>IF(#REF!="No",TRUE)</formula>
    </cfRule>
  </conditionalFormatting>
  <conditionalFormatting sqref="D15:E15">
    <cfRule type="expression" dxfId="79" priority="8">
      <formula>IF(#REF!="No",TRUE)</formula>
    </cfRule>
  </conditionalFormatting>
  <conditionalFormatting sqref="D13 D22:D24">
    <cfRule type="expression" dxfId="78" priority="7">
      <formula>IF(#REF!="No",TRUE)</formula>
    </cfRule>
  </conditionalFormatting>
  <conditionalFormatting sqref="D14">
    <cfRule type="expression" dxfId="77" priority="6">
      <formula>IF(#REF!="No",TRUE)</formula>
    </cfRule>
  </conditionalFormatting>
  <conditionalFormatting sqref="D18:D19">
    <cfRule type="expression" dxfId="76" priority="4">
      <formula>IF(#REF!="No",TRUE)</formula>
    </cfRule>
  </conditionalFormatting>
  <conditionalFormatting sqref="D16:D17">
    <cfRule type="expression" dxfId="75" priority="5">
      <formula>IF(#REF!="No",TRUE)</formula>
    </cfRule>
  </conditionalFormatting>
  <conditionalFormatting sqref="D20">
    <cfRule type="expression" dxfId="74" priority="3">
      <formula>IF(#REF!="No",TRUE)</formula>
    </cfRule>
  </conditionalFormatting>
  <conditionalFormatting sqref="D21">
    <cfRule type="expression" dxfId="73" priority="2">
      <formula>IF(#REF!="No",TRUE)</formula>
    </cfRule>
  </conditionalFormatting>
  <conditionalFormatting sqref="D28:F28">
    <cfRule type="expression" dxfId="72" priority="1">
      <formula>IF(#REF!="No",TRUE)</formula>
    </cfRule>
  </conditionalFormatting>
  <pageMargins left="0.7" right="0.7" top="0.75" bottom="0.75" header="0.3" footer="0.3"/>
  <pageSetup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8"/>
  <sheetViews>
    <sheetView showGridLines="0" zoomScale="85" zoomScaleNormal="85" zoomScalePageLayoutView="85" workbookViewId="0">
      <selection activeCell="F5" sqref="F5"/>
    </sheetView>
  </sheetViews>
  <sheetFormatPr baseColWidth="10" defaultColWidth="8.33203125" defaultRowHeight="15" x14ac:dyDescent="0.2"/>
  <cols>
    <col min="1" max="1" width="61.1640625" style="1" bestFit="1" customWidth="1"/>
    <col min="2" max="2" width="7.1640625" style="1" bestFit="1" customWidth="1"/>
    <col min="3" max="3" width="17" style="52" customWidth="1"/>
    <col min="4" max="4" width="16.33203125" style="52"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44</v>
      </c>
    </row>
    <row r="3" spans="1:10" x14ac:dyDescent="0.2">
      <c r="A3" s="6"/>
      <c r="B3" s="7"/>
      <c r="C3" s="1"/>
      <c r="D3" s="1"/>
    </row>
    <row r="4" spans="1:10" ht="27" customHeight="1" x14ac:dyDescent="0.2">
      <c r="B4" s="36" t="s">
        <v>3</v>
      </c>
      <c r="C4" s="36" t="s">
        <v>2</v>
      </c>
      <c r="D4" s="36" t="s">
        <v>0</v>
      </c>
      <c r="E4" s="36" t="s">
        <v>6</v>
      </c>
      <c r="F4" s="36" t="s">
        <v>1</v>
      </c>
      <c r="G4" s="37" t="s">
        <v>7</v>
      </c>
      <c r="H4" s="4"/>
    </row>
    <row r="5" spans="1:10" x14ac:dyDescent="0.2">
      <c r="A5" s="29" t="s">
        <v>37</v>
      </c>
      <c r="B5" s="86">
        <v>1</v>
      </c>
      <c r="C5" s="195">
        <f>D6</f>
        <v>31000</v>
      </c>
      <c r="D5" s="85">
        <f t="shared" ref="D5:D13" si="0">B5*C5</f>
        <v>31000</v>
      </c>
      <c r="E5" s="202"/>
      <c r="F5" s="105" t="s">
        <v>9</v>
      </c>
      <c r="G5" s="10"/>
      <c r="H5" s="10"/>
      <c r="J5" s="5"/>
    </row>
    <row r="6" spans="1:10" x14ac:dyDescent="0.2">
      <c r="A6" s="22" t="s">
        <v>127</v>
      </c>
      <c r="B6" s="199">
        <v>1</v>
      </c>
      <c r="C6" s="200">
        <v>31000</v>
      </c>
      <c r="D6" s="200">
        <f>B6*C6</f>
        <v>31000</v>
      </c>
      <c r="E6" s="201" t="s">
        <v>139</v>
      </c>
      <c r="F6" s="35"/>
      <c r="G6" s="10" t="s">
        <v>140</v>
      </c>
      <c r="H6" s="10"/>
      <c r="J6" s="5"/>
    </row>
    <row r="7" spans="1:10" x14ac:dyDescent="0.2">
      <c r="A7" s="58"/>
      <c r="B7" s="59"/>
      <c r="C7" s="88"/>
      <c r="D7" s="89">
        <f t="shared" si="0"/>
        <v>0</v>
      </c>
      <c r="E7" s="90"/>
      <c r="F7" s="106" t="s">
        <v>8</v>
      </c>
      <c r="G7" s="243"/>
      <c r="H7" s="244"/>
      <c r="I7" s="244"/>
      <c r="J7" s="244"/>
    </row>
    <row r="8" spans="1:10" x14ac:dyDescent="0.2">
      <c r="A8" s="29" t="s">
        <v>33</v>
      </c>
      <c r="B8" s="91"/>
      <c r="C8" s="92">
        <f>SUM(D9)</f>
        <v>0</v>
      </c>
      <c r="D8" s="92">
        <f t="shared" si="0"/>
        <v>0</v>
      </c>
      <c r="E8" s="92"/>
      <c r="F8" s="35" t="s">
        <v>8</v>
      </c>
      <c r="G8" s="5"/>
      <c r="H8" s="8"/>
    </row>
    <row r="9" spans="1:10" s="5" customFormat="1" x14ac:dyDescent="0.2">
      <c r="A9" s="30"/>
      <c r="B9" s="93"/>
      <c r="C9" s="94"/>
      <c r="D9" s="94">
        <f t="shared" si="0"/>
        <v>0</v>
      </c>
      <c r="E9" s="94"/>
      <c r="F9" s="33"/>
      <c r="G9" s="10"/>
      <c r="H9" s="10"/>
    </row>
    <row r="10" spans="1:10" x14ac:dyDescent="0.2">
      <c r="A10" s="31" t="s">
        <v>41</v>
      </c>
      <c r="B10" s="91"/>
      <c r="C10" s="92">
        <f>SUM(D11)</f>
        <v>0</v>
      </c>
      <c r="D10" s="92">
        <f t="shared" si="0"/>
        <v>0</v>
      </c>
      <c r="E10" s="92"/>
      <c r="F10" s="33" t="s">
        <v>8</v>
      </c>
      <c r="G10" s="5"/>
      <c r="H10" s="10"/>
    </row>
    <row r="11" spans="1:10" s="5" customFormat="1" x14ac:dyDescent="0.2">
      <c r="A11" s="32"/>
      <c r="B11" s="95"/>
      <c r="C11" s="96"/>
      <c r="D11" s="96">
        <f t="shared" si="0"/>
        <v>0</v>
      </c>
      <c r="E11" s="96"/>
      <c r="F11" s="33"/>
      <c r="G11" s="10"/>
      <c r="H11" s="10"/>
    </row>
    <row r="12" spans="1:10" x14ac:dyDescent="0.2">
      <c r="A12" s="31" t="s">
        <v>38</v>
      </c>
      <c r="B12" s="91"/>
      <c r="C12" s="92">
        <f>SUM(D13)</f>
        <v>0</v>
      </c>
      <c r="D12" s="92">
        <f t="shared" si="0"/>
        <v>0</v>
      </c>
      <c r="E12" s="92"/>
      <c r="F12" s="33" t="s">
        <v>8</v>
      </c>
      <c r="G12" s="5"/>
      <c r="H12" s="10"/>
    </row>
    <row r="13" spans="1:10" s="5" customFormat="1" x14ac:dyDescent="0.2">
      <c r="A13" s="32"/>
      <c r="B13" s="95"/>
      <c r="C13" s="96"/>
      <c r="D13" s="96">
        <f t="shared" si="0"/>
        <v>0</v>
      </c>
      <c r="E13" s="96"/>
      <c r="F13" s="33"/>
      <c r="G13" s="10"/>
      <c r="H13" s="10"/>
    </row>
    <row r="14" spans="1:10" x14ac:dyDescent="0.2">
      <c r="A14" s="29" t="s">
        <v>39</v>
      </c>
      <c r="B14" s="86"/>
      <c r="C14" s="85">
        <f>SUM(D15)</f>
        <v>0</v>
      </c>
      <c r="D14" s="92">
        <f t="shared" ref="D14:D29" si="1">B14*C14</f>
        <v>0</v>
      </c>
      <c r="E14" s="85"/>
      <c r="F14" s="35" t="s">
        <v>8</v>
      </c>
      <c r="G14" s="10"/>
      <c r="H14" s="10"/>
      <c r="J14" s="5"/>
    </row>
    <row r="15" spans="1:10" x14ac:dyDescent="0.2">
      <c r="A15" s="30"/>
      <c r="B15" s="95"/>
      <c r="C15" s="96"/>
      <c r="D15" s="96">
        <f t="shared" si="1"/>
        <v>0</v>
      </c>
      <c r="E15" s="96"/>
      <c r="F15" s="33"/>
      <c r="G15" s="10"/>
      <c r="H15" s="10"/>
      <c r="I15" s="5"/>
      <c r="J15" s="5"/>
    </row>
    <row r="16" spans="1:10" s="5" customFormat="1" x14ac:dyDescent="0.2">
      <c r="A16" s="29" t="s">
        <v>34</v>
      </c>
      <c r="B16" s="91"/>
      <c r="C16" s="92">
        <f>SUM(D17)</f>
        <v>0</v>
      </c>
      <c r="D16" s="92">
        <f t="shared" si="1"/>
        <v>0</v>
      </c>
      <c r="E16" s="92"/>
      <c r="F16" s="33" t="s">
        <v>8</v>
      </c>
      <c r="H16" s="8"/>
      <c r="I16" s="1"/>
      <c r="J16" s="1"/>
    </row>
    <row r="17" spans="1:10" x14ac:dyDescent="0.2">
      <c r="A17" s="30"/>
      <c r="B17" s="93"/>
      <c r="C17" s="94"/>
      <c r="D17" s="96">
        <f t="shared" si="1"/>
        <v>0</v>
      </c>
      <c r="E17" s="94"/>
      <c r="F17" s="33"/>
      <c r="G17" s="10"/>
      <c r="H17" s="10"/>
      <c r="I17" s="5"/>
      <c r="J17" s="5"/>
    </row>
    <row r="18" spans="1:10" s="5" customFormat="1" x14ac:dyDescent="0.2">
      <c r="A18" s="31" t="s">
        <v>35</v>
      </c>
      <c r="B18" s="91"/>
      <c r="C18" s="92">
        <f>SUM(D19)</f>
        <v>0</v>
      </c>
      <c r="D18" s="92">
        <f t="shared" si="1"/>
        <v>0</v>
      </c>
      <c r="E18" s="92"/>
      <c r="F18" s="33" t="s">
        <v>8</v>
      </c>
      <c r="H18" s="10"/>
      <c r="I18" s="1"/>
      <c r="J18" s="1"/>
    </row>
    <row r="19" spans="1:10" x14ac:dyDescent="0.2">
      <c r="A19" s="32"/>
      <c r="B19" s="95"/>
      <c r="C19" s="96"/>
      <c r="D19" s="96">
        <f t="shared" si="1"/>
        <v>0</v>
      </c>
      <c r="E19" s="96"/>
      <c r="F19" s="33"/>
      <c r="G19" s="10"/>
      <c r="H19" s="10"/>
      <c r="I19" s="5"/>
      <c r="J19" s="5"/>
    </row>
    <row r="20" spans="1:10" s="5" customFormat="1" x14ac:dyDescent="0.2">
      <c r="A20" s="29" t="s">
        <v>42</v>
      </c>
      <c r="B20" s="86"/>
      <c r="C20" s="85">
        <f>SUM(D21)</f>
        <v>0</v>
      </c>
      <c r="D20" s="92">
        <f t="shared" si="1"/>
        <v>0</v>
      </c>
      <c r="E20" s="85"/>
      <c r="F20" s="35" t="s">
        <v>8</v>
      </c>
      <c r="G20" s="10"/>
      <c r="H20" s="10"/>
      <c r="I20" s="1"/>
    </row>
    <row r="21" spans="1:10" x14ac:dyDescent="0.2">
      <c r="A21" s="30"/>
      <c r="B21" s="95"/>
      <c r="C21" s="96"/>
      <c r="D21" s="96">
        <f t="shared" si="1"/>
        <v>0</v>
      </c>
      <c r="E21" s="96"/>
      <c r="F21" s="33"/>
      <c r="G21" s="10"/>
      <c r="H21" s="10"/>
      <c r="I21" s="5"/>
      <c r="J21" s="5"/>
    </row>
    <row r="22" spans="1:10" s="5" customFormat="1" x14ac:dyDescent="0.2">
      <c r="A22" s="29" t="s">
        <v>36</v>
      </c>
      <c r="B22" s="91"/>
      <c r="C22" s="92">
        <f>SUM(D23)</f>
        <v>0</v>
      </c>
      <c r="D22" s="92">
        <f t="shared" si="1"/>
        <v>0</v>
      </c>
      <c r="E22" s="92"/>
      <c r="F22" s="33" t="s">
        <v>8</v>
      </c>
      <c r="H22" s="8"/>
      <c r="I22" s="1"/>
      <c r="J22" s="1"/>
    </row>
    <row r="23" spans="1:10" x14ac:dyDescent="0.2">
      <c r="A23" s="30"/>
      <c r="B23" s="93"/>
      <c r="C23" s="94"/>
      <c r="D23" s="96">
        <f t="shared" si="1"/>
        <v>0</v>
      </c>
      <c r="E23" s="94"/>
      <c r="F23" s="33"/>
      <c r="G23" s="10"/>
      <c r="H23" s="10"/>
      <c r="I23" s="5"/>
      <c r="J23" s="5"/>
    </row>
    <row r="24" spans="1:10" s="5" customFormat="1" x14ac:dyDescent="0.2">
      <c r="A24" s="29" t="s">
        <v>13</v>
      </c>
      <c r="B24" s="91"/>
      <c r="C24" s="92">
        <f>SUM(D25)</f>
        <v>0</v>
      </c>
      <c r="D24" s="92">
        <f t="shared" si="1"/>
        <v>0</v>
      </c>
      <c r="E24" s="92"/>
      <c r="F24" s="33" t="s">
        <v>8</v>
      </c>
      <c r="H24" s="8"/>
      <c r="I24" s="1"/>
      <c r="J24" s="1"/>
    </row>
    <row r="25" spans="1:10" x14ac:dyDescent="0.2">
      <c r="A25" s="30"/>
      <c r="B25" s="93"/>
      <c r="C25" s="94"/>
      <c r="D25" s="96">
        <f t="shared" si="1"/>
        <v>0</v>
      </c>
      <c r="E25" s="94"/>
      <c r="F25" s="33"/>
      <c r="G25" s="10"/>
      <c r="H25" s="10"/>
      <c r="I25" s="5"/>
      <c r="J25" s="5"/>
    </row>
    <row r="26" spans="1:10" s="5" customFormat="1" x14ac:dyDescent="0.2">
      <c r="A26" s="31" t="s">
        <v>40</v>
      </c>
      <c r="B26" s="91"/>
      <c r="C26" s="92">
        <f>SUM(D27)</f>
        <v>0</v>
      </c>
      <c r="D26" s="92">
        <f t="shared" si="1"/>
        <v>0</v>
      </c>
      <c r="E26" s="92"/>
      <c r="F26" s="33" t="s">
        <v>8</v>
      </c>
      <c r="H26" s="10"/>
      <c r="I26" s="1"/>
      <c r="J26" s="1"/>
    </row>
    <row r="27" spans="1:10" x14ac:dyDescent="0.2">
      <c r="A27" s="32"/>
      <c r="B27" s="95"/>
      <c r="C27" s="96"/>
      <c r="D27" s="96">
        <f t="shared" si="1"/>
        <v>0</v>
      </c>
      <c r="E27" s="96"/>
      <c r="F27" s="33"/>
      <c r="G27" s="10"/>
      <c r="H27" s="10"/>
      <c r="I27" s="5"/>
      <c r="J27" s="5"/>
    </row>
    <row r="28" spans="1:10" s="5" customFormat="1" x14ac:dyDescent="0.2">
      <c r="A28" s="97" t="s">
        <v>39</v>
      </c>
      <c r="B28" s="98"/>
      <c r="C28" s="87">
        <f>SUM(D29)</f>
        <v>0</v>
      </c>
      <c r="D28" s="102">
        <f t="shared" si="1"/>
        <v>0</v>
      </c>
      <c r="E28" s="87"/>
      <c r="F28" s="105" t="s">
        <v>8</v>
      </c>
      <c r="G28" s="10"/>
      <c r="H28" s="10"/>
      <c r="I28" s="1"/>
    </row>
    <row r="29" spans="1:10" x14ac:dyDescent="0.2">
      <c r="A29" s="99"/>
      <c r="B29" s="100"/>
      <c r="C29" s="101"/>
      <c r="D29" s="101">
        <f t="shared" si="1"/>
        <v>0</v>
      </c>
      <c r="E29" s="101"/>
      <c r="F29" s="106"/>
      <c r="G29" s="10"/>
      <c r="H29" s="10"/>
      <c r="J29" s="5"/>
    </row>
    <row r="30" spans="1:10" x14ac:dyDescent="0.2">
      <c r="C30" s="1"/>
      <c r="D30" s="21"/>
    </row>
    <row r="31" spans="1:10" x14ac:dyDescent="0.2">
      <c r="A31" s="27" t="s">
        <v>22</v>
      </c>
      <c r="B31" s="34"/>
      <c r="C31" s="38"/>
      <c r="D31" s="50">
        <f>SUM(D5,D8,D10,D12,D14,D16,D18,D20,D22,D24,D26,D28)</f>
        <v>31000</v>
      </c>
      <c r="E31" s="9"/>
      <c r="F31" s="9"/>
      <c r="G31"/>
      <c r="H31"/>
      <c r="I31"/>
      <c r="J31"/>
    </row>
    <row r="32" spans="1:10" s="5" customFormat="1" x14ac:dyDescent="0.2">
      <c r="A32" s="39"/>
      <c r="B32" s="40"/>
      <c r="C32" s="41"/>
      <c r="D32" s="55"/>
      <c r="E32" s="40"/>
      <c r="F32" s="40"/>
      <c r="G32" s="43"/>
      <c r="H32" s="43"/>
      <c r="I32" s="43"/>
      <c r="J32" s="43"/>
    </row>
    <row r="33" spans="1:10" x14ac:dyDescent="0.2">
      <c r="A33" s="28" t="s">
        <v>12</v>
      </c>
      <c r="B33" s="27"/>
      <c r="C33" s="27"/>
      <c r="D33" s="56"/>
    </row>
    <row r="34" spans="1:10" x14ac:dyDescent="0.2">
      <c r="A34" s="39"/>
      <c r="B34" s="40"/>
      <c r="C34" s="53"/>
      <c r="D34" s="49"/>
      <c r="E34" s="40"/>
      <c r="F34" s="40"/>
      <c r="G34" s="43"/>
      <c r="H34" s="10"/>
      <c r="J34" s="5"/>
    </row>
    <row r="35" spans="1:10" x14ac:dyDescent="0.2">
      <c r="H35" s="10"/>
      <c r="J35" s="5"/>
    </row>
    <row r="37" spans="1:10" customFormat="1" x14ac:dyDescent="0.2">
      <c r="A37" s="1"/>
      <c r="B37" s="1"/>
      <c r="C37" s="52"/>
      <c r="D37" s="52"/>
      <c r="E37" s="1"/>
      <c r="F37" s="1"/>
      <c r="G37" s="1"/>
    </row>
    <row r="38" spans="1:10" s="43" customFormat="1" x14ac:dyDescent="0.2">
      <c r="A38" s="1"/>
      <c r="B38" s="1"/>
      <c r="C38" s="52"/>
      <c r="D38" s="52"/>
      <c r="E38" s="1"/>
      <c r="F38" s="1"/>
      <c r="G38" s="1"/>
    </row>
  </sheetData>
  <mergeCells count="1">
    <mergeCell ref="G7:J7"/>
  </mergeCells>
  <conditionalFormatting sqref="D26 G7:G25 H35:H41 G28 H28:H32 D27:G27 D31:G34 E35:G37 D35">
    <cfRule type="expression" dxfId="71" priority="12">
      <formula>IF(#REF!="No",TRUE)</formula>
    </cfRule>
  </conditionalFormatting>
  <conditionalFormatting sqref="E26 E15:E16 G26 D25:F25 D7:F10 F12:F17">
    <cfRule type="expression" dxfId="70" priority="11">
      <formula>IF(#REF!="No",TRUE)</formula>
    </cfRule>
  </conditionalFormatting>
  <conditionalFormatting sqref="E18:F24 D11:F11 D12:E13">
    <cfRule type="expression" dxfId="69" priority="10">
      <formula>IF(#REF!="No",TRUE)</formula>
    </cfRule>
  </conditionalFormatting>
  <conditionalFormatting sqref="D17:E17 H33:H34 D29:G30">
    <cfRule type="expression" dxfId="68" priority="9">
      <formula>IF(#REF!="No",TRUE)</formula>
    </cfRule>
  </conditionalFormatting>
  <conditionalFormatting sqref="D15 D24">
    <cfRule type="expression" dxfId="67" priority="8">
      <formula>IF(#REF!="No",TRUE)</formula>
    </cfRule>
  </conditionalFormatting>
  <conditionalFormatting sqref="D16">
    <cfRule type="expression" dxfId="66" priority="7">
      <formula>IF(#REF!="No",TRUE)</formula>
    </cfRule>
  </conditionalFormatting>
  <conditionalFormatting sqref="D18:D19">
    <cfRule type="expression" dxfId="65" priority="6">
      <formula>IF(#REF!="No",TRUE)</formula>
    </cfRule>
  </conditionalFormatting>
  <conditionalFormatting sqref="D20:D21">
    <cfRule type="expression" dxfId="64" priority="5">
      <formula>IF(#REF!="No",TRUE)</formula>
    </cfRule>
  </conditionalFormatting>
  <conditionalFormatting sqref="D22">
    <cfRule type="expression" dxfId="63" priority="4">
      <formula>IF(#REF!="No",TRUE)</formula>
    </cfRule>
  </conditionalFormatting>
  <conditionalFormatting sqref="D23">
    <cfRule type="expression" dxfId="62" priority="3">
      <formula>IF(#REF!="No",TRUE)</formula>
    </cfRule>
  </conditionalFormatting>
  <conditionalFormatting sqref="D28:F28">
    <cfRule type="expression" dxfId="61" priority="2">
      <formula>IF(#REF!="No",TRUE)</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topLeftCell="G2" workbookViewId="0">
      <selection sqref="A1:XFD1048576"/>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8" t="s">
        <v>73</v>
      </c>
      <c r="Q3" s="179" t="s">
        <v>74</v>
      </c>
      <c r="R3" s="179" t="s">
        <v>75</v>
      </c>
    </row>
    <row r="4" spans="16:18" ht="31" thickBot="1" x14ac:dyDescent="0.25">
      <c r="P4" s="180" t="s">
        <v>76</v>
      </c>
      <c r="Q4" s="181" t="s">
        <v>77</v>
      </c>
      <c r="R4" s="181" t="s">
        <v>78</v>
      </c>
    </row>
    <row r="5" spans="16:18" ht="31" thickBot="1" x14ac:dyDescent="0.25">
      <c r="P5" s="180" t="s">
        <v>33</v>
      </c>
      <c r="Q5" s="182" t="s">
        <v>77</v>
      </c>
      <c r="R5" s="182" t="s">
        <v>79</v>
      </c>
    </row>
    <row r="6" spans="16:18" ht="16" thickBot="1" x14ac:dyDescent="0.25">
      <c r="P6" s="180" t="s">
        <v>41</v>
      </c>
      <c r="Q6" s="182" t="s">
        <v>80</v>
      </c>
      <c r="R6" s="182" t="s">
        <v>81</v>
      </c>
    </row>
    <row r="7" spans="16:18" ht="31" thickBot="1" x14ac:dyDescent="0.25">
      <c r="P7" s="180" t="s">
        <v>82</v>
      </c>
      <c r="Q7" s="182" t="s">
        <v>83</v>
      </c>
      <c r="R7" s="181" t="s">
        <v>84</v>
      </c>
    </row>
    <row r="8" spans="16:18" ht="16" thickBot="1" x14ac:dyDescent="0.25">
      <c r="P8" s="180" t="s">
        <v>39</v>
      </c>
      <c r="Q8" s="182" t="s">
        <v>85</v>
      </c>
      <c r="R8" s="182" t="s">
        <v>86</v>
      </c>
    </row>
    <row r="9" spans="16:18" x14ac:dyDescent="0.2">
      <c r="P9" s="239" t="s">
        <v>34</v>
      </c>
      <c r="Q9" s="241" t="s">
        <v>87</v>
      </c>
      <c r="R9" s="183" t="s">
        <v>88</v>
      </c>
    </row>
    <row r="10" spans="16:18" ht="31" thickBot="1" x14ac:dyDescent="0.25">
      <c r="P10" s="240"/>
      <c r="Q10" s="242"/>
      <c r="R10" s="181" t="s">
        <v>89</v>
      </c>
    </row>
    <row r="11" spans="16:18" ht="31" thickBot="1" x14ac:dyDescent="0.25">
      <c r="P11" s="180" t="s">
        <v>35</v>
      </c>
      <c r="Q11" s="182" t="s">
        <v>90</v>
      </c>
      <c r="R11" s="182" t="s">
        <v>70</v>
      </c>
    </row>
    <row r="12" spans="16:18" ht="31" thickBot="1" x14ac:dyDescent="0.25">
      <c r="P12" s="180" t="s">
        <v>91</v>
      </c>
      <c r="Q12" s="182" t="s">
        <v>92</v>
      </c>
      <c r="R12" s="182" t="s">
        <v>93</v>
      </c>
    </row>
    <row r="13" spans="16:18" ht="31" thickBot="1" x14ac:dyDescent="0.25">
      <c r="P13" s="180" t="s">
        <v>94</v>
      </c>
      <c r="Q13" s="182" t="s">
        <v>95</v>
      </c>
      <c r="R13" s="182" t="s">
        <v>96</v>
      </c>
    </row>
    <row r="14" spans="16:18" ht="76" thickBot="1" x14ac:dyDescent="0.25">
      <c r="P14" s="180" t="s">
        <v>13</v>
      </c>
      <c r="Q14" s="182" t="s">
        <v>97</v>
      </c>
      <c r="R14" s="181" t="s">
        <v>98</v>
      </c>
    </row>
    <row r="15" spans="16:18" ht="61" thickBot="1" x14ac:dyDescent="0.25">
      <c r="P15" s="180" t="s">
        <v>99</v>
      </c>
      <c r="Q15" s="181" t="s">
        <v>100</v>
      </c>
      <c r="R15" s="181" t="s">
        <v>101</v>
      </c>
    </row>
    <row r="16" spans="16:18" x14ac:dyDescent="0.2">
      <c r="P16" s="184"/>
      <c r="Q16" s="185"/>
      <c r="R16" s="185"/>
    </row>
    <row r="17" spans="16:18" x14ac:dyDescent="0.2">
      <c r="P17" s="184"/>
      <c r="Q17" s="185"/>
      <c r="R17" s="185"/>
    </row>
    <row r="18" spans="16:18" x14ac:dyDescent="0.2">
      <c r="P18" s="184"/>
      <c r="Q18" s="185"/>
      <c r="R18" s="185"/>
    </row>
  </sheetData>
  <mergeCells count="2">
    <mergeCell ref="P9:P10"/>
    <mergeCell ref="Q9:Q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3"/>
  <sheetViews>
    <sheetView showGridLines="0" zoomScale="85" zoomScaleNormal="85" zoomScalePageLayoutView="85" workbookViewId="0">
      <selection activeCell="E5" sqref="E5"/>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30</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29" t="s">
        <v>37</v>
      </c>
      <c r="B5" s="86">
        <v>2</v>
      </c>
      <c r="C5" s="203">
        <v>780000</v>
      </c>
      <c r="D5" s="85">
        <f t="shared" ref="D5:D12" si="0">B5*C5</f>
        <v>1560000</v>
      </c>
      <c r="E5" s="87" t="s">
        <v>138</v>
      </c>
      <c r="F5" s="105" t="s">
        <v>8</v>
      </c>
      <c r="G5" s="10" t="s">
        <v>128</v>
      </c>
      <c r="H5" s="10"/>
      <c r="J5" s="5"/>
    </row>
    <row r="6" spans="1:10" x14ac:dyDescent="0.2">
      <c r="A6" s="58"/>
      <c r="B6" s="59"/>
      <c r="C6" s="88"/>
      <c r="D6" s="89">
        <f t="shared" si="0"/>
        <v>0</v>
      </c>
      <c r="E6" s="90"/>
      <c r="F6" s="106" t="s">
        <v>8</v>
      </c>
      <c r="G6" s="243"/>
      <c r="H6" s="244"/>
      <c r="I6" s="244"/>
      <c r="J6" s="244"/>
    </row>
    <row r="7" spans="1:10" x14ac:dyDescent="0.2">
      <c r="A7" s="29" t="s">
        <v>33</v>
      </c>
      <c r="B7" s="91"/>
      <c r="C7" s="92">
        <f>SUM(D8)</f>
        <v>0</v>
      </c>
      <c r="D7" s="92">
        <f t="shared" si="0"/>
        <v>0</v>
      </c>
      <c r="E7" s="92"/>
      <c r="F7" s="35" t="s">
        <v>8</v>
      </c>
      <c r="G7" s="5"/>
      <c r="H7" s="8"/>
    </row>
    <row r="8" spans="1:10" x14ac:dyDescent="0.2">
      <c r="A8" s="30"/>
      <c r="B8" s="93"/>
      <c r="C8" s="94"/>
      <c r="D8" s="94">
        <f t="shared" si="0"/>
        <v>0</v>
      </c>
      <c r="E8" s="94"/>
      <c r="F8" s="33"/>
      <c r="G8" s="10"/>
      <c r="H8" s="10"/>
      <c r="I8" s="5"/>
      <c r="J8" s="5"/>
    </row>
    <row r="9" spans="1:10" s="5" customFormat="1" x14ac:dyDescent="0.2">
      <c r="A9" s="31" t="s">
        <v>41</v>
      </c>
      <c r="B9" s="91"/>
      <c r="C9" s="92">
        <f>SUM(D10)</f>
        <v>0</v>
      </c>
      <c r="D9" s="92">
        <f t="shared" si="0"/>
        <v>0</v>
      </c>
      <c r="E9" s="92"/>
      <c r="F9" s="33" t="s">
        <v>8</v>
      </c>
      <c r="H9" s="10"/>
      <c r="I9" s="1"/>
      <c r="J9" s="1"/>
    </row>
    <row r="10" spans="1:10" x14ac:dyDescent="0.2">
      <c r="A10" s="32"/>
      <c r="B10" s="95"/>
      <c r="C10" s="96"/>
      <c r="D10" s="96">
        <f t="shared" si="0"/>
        <v>0</v>
      </c>
      <c r="E10" s="96"/>
      <c r="F10" s="33"/>
      <c r="G10" s="10"/>
      <c r="H10" s="10"/>
      <c r="I10" s="5"/>
      <c r="J10" s="5"/>
    </row>
    <row r="11" spans="1:10" s="5" customFormat="1" x14ac:dyDescent="0.2">
      <c r="A11" s="31" t="s">
        <v>38</v>
      </c>
      <c r="B11" s="91"/>
      <c r="C11" s="92">
        <f>SUM(D12)</f>
        <v>0</v>
      </c>
      <c r="D11" s="92">
        <f t="shared" si="0"/>
        <v>0</v>
      </c>
      <c r="E11" s="92"/>
      <c r="F11" s="33" t="s">
        <v>8</v>
      </c>
      <c r="H11" s="10"/>
      <c r="I11" s="1"/>
      <c r="J11" s="1"/>
    </row>
    <row r="12" spans="1:10" x14ac:dyDescent="0.2">
      <c r="A12" s="32"/>
      <c r="B12" s="95"/>
      <c r="C12" s="96"/>
      <c r="D12" s="96">
        <f t="shared" si="0"/>
        <v>0</v>
      </c>
      <c r="E12" s="96"/>
      <c r="F12" s="33"/>
      <c r="G12" s="10"/>
      <c r="H12" s="10"/>
      <c r="I12" s="5"/>
      <c r="J12" s="5"/>
    </row>
    <row r="13" spans="1:10" s="5" customFormat="1" x14ac:dyDescent="0.2">
      <c r="A13" s="29" t="s">
        <v>39</v>
      </c>
      <c r="B13" s="86"/>
      <c r="C13" s="85">
        <f>SUM(D14)</f>
        <v>0</v>
      </c>
      <c r="D13" s="92">
        <f t="shared" ref="D13:D28" si="1">B13*C13</f>
        <v>0</v>
      </c>
      <c r="E13" s="85"/>
      <c r="F13" s="35" t="s">
        <v>8</v>
      </c>
      <c r="G13" s="10"/>
      <c r="H13" s="10"/>
      <c r="I13" s="1"/>
    </row>
    <row r="14" spans="1:10" x14ac:dyDescent="0.2">
      <c r="A14" s="30"/>
      <c r="B14" s="95"/>
      <c r="C14" s="96"/>
      <c r="D14" s="96">
        <f t="shared" si="1"/>
        <v>0</v>
      </c>
      <c r="E14" s="96"/>
      <c r="F14" s="33"/>
      <c r="G14" s="10"/>
      <c r="H14" s="10"/>
      <c r="I14" s="5"/>
      <c r="J14" s="5"/>
    </row>
    <row r="15" spans="1:10" s="5" customFormat="1" x14ac:dyDescent="0.2">
      <c r="A15" s="29" t="s">
        <v>34</v>
      </c>
      <c r="B15" s="91"/>
      <c r="C15" s="92">
        <f>SUM(D16)</f>
        <v>0</v>
      </c>
      <c r="D15" s="92">
        <f t="shared" si="1"/>
        <v>0</v>
      </c>
      <c r="E15" s="92"/>
      <c r="F15" s="33" t="s">
        <v>8</v>
      </c>
      <c r="H15" s="8"/>
      <c r="I15" s="1"/>
      <c r="J15" s="1"/>
    </row>
    <row r="16" spans="1:10" x14ac:dyDescent="0.2">
      <c r="A16" s="30"/>
      <c r="B16" s="93"/>
      <c r="C16" s="94"/>
      <c r="D16" s="96">
        <f t="shared" si="1"/>
        <v>0</v>
      </c>
      <c r="E16" s="94"/>
      <c r="F16" s="33"/>
      <c r="G16" s="10"/>
      <c r="H16" s="10"/>
      <c r="I16" s="5"/>
      <c r="J16" s="5"/>
    </row>
    <row r="17" spans="1:10" s="5" customFormat="1" x14ac:dyDescent="0.2">
      <c r="A17" s="31" t="s">
        <v>35</v>
      </c>
      <c r="B17" s="91"/>
      <c r="C17" s="92">
        <f>SUM(D18)</f>
        <v>0</v>
      </c>
      <c r="D17" s="92">
        <f t="shared" si="1"/>
        <v>0</v>
      </c>
      <c r="E17" s="92"/>
      <c r="F17" s="33" t="s">
        <v>8</v>
      </c>
      <c r="H17" s="10"/>
      <c r="I17" s="1"/>
      <c r="J17" s="1"/>
    </row>
    <row r="18" spans="1:10" x14ac:dyDescent="0.2">
      <c r="A18" s="32"/>
      <c r="B18" s="95"/>
      <c r="C18" s="96"/>
      <c r="D18" s="96">
        <f t="shared" si="1"/>
        <v>0</v>
      </c>
      <c r="E18" s="96"/>
      <c r="F18" s="33"/>
      <c r="G18" s="10"/>
      <c r="H18" s="10"/>
      <c r="I18" s="5"/>
      <c r="J18" s="5"/>
    </row>
    <row r="19" spans="1:10" s="5" customFormat="1" x14ac:dyDescent="0.2">
      <c r="A19" s="29" t="s">
        <v>42</v>
      </c>
      <c r="B19" s="86"/>
      <c r="C19" s="85">
        <f>SUM(D20)</f>
        <v>0</v>
      </c>
      <c r="D19" s="92">
        <f t="shared" si="1"/>
        <v>0</v>
      </c>
      <c r="E19" s="85"/>
      <c r="F19" s="35" t="s">
        <v>8</v>
      </c>
      <c r="G19" s="10"/>
      <c r="H19" s="10"/>
      <c r="I19" s="1"/>
    </row>
    <row r="20" spans="1:10" x14ac:dyDescent="0.2">
      <c r="A20" s="30"/>
      <c r="B20" s="95"/>
      <c r="C20" s="96"/>
      <c r="D20" s="96">
        <f t="shared" si="1"/>
        <v>0</v>
      </c>
      <c r="E20" s="96"/>
      <c r="F20" s="33"/>
      <c r="G20" s="10"/>
      <c r="H20" s="10"/>
      <c r="I20" s="5"/>
      <c r="J20" s="5"/>
    </row>
    <row r="21" spans="1:10" s="5" customFormat="1" x14ac:dyDescent="0.2">
      <c r="A21" s="29" t="s">
        <v>36</v>
      </c>
      <c r="B21" s="91"/>
      <c r="C21" s="92">
        <f>SUM(D22)</f>
        <v>0</v>
      </c>
      <c r="D21" s="92">
        <f t="shared" si="1"/>
        <v>0</v>
      </c>
      <c r="E21" s="92"/>
      <c r="F21" s="33" t="s">
        <v>8</v>
      </c>
      <c r="H21" s="8"/>
      <c r="I21" s="1"/>
      <c r="J21" s="1"/>
    </row>
    <row r="22" spans="1:10" x14ac:dyDescent="0.2">
      <c r="A22" s="30"/>
      <c r="B22" s="93"/>
      <c r="C22" s="94"/>
      <c r="D22" s="96">
        <f t="shared" si="1"/>
        <v>0</v>
      </c>
      <c r="E22" s="94"/>
      <c r="F22" s="33"/>
      <c r="G22" s="10"/>
      <c r="H22" s="10"/>
      <c r="I22" s="5"/>
      <c r="J22" s="5"/>
    </row>
    <row r="23" spans="1:10" s="5" customFormat="1" x14ac:dyDescent="0.2">
      <c r="A23" s="29" t="s">
        <v>13</v>
      </c>
      <c r="B23" s="91"/>
      <c r="C23" s="92">
        <f>SUM(D24)</f>
        <v>0</v>
      </c>
      <c r="D23" s="92">
        <f t="shared" si="1"/>
        <v>0</v>
      </c>
      <c r="E23" s="92"/>
      <c r="F23" s="33" t="s">
        <v>8</v>
      </c>
      <c r="H23" s="8"/>
      <c r="I23" s="1"/>
      <c r="J23" s="1"/>
    </row>
    <row r="24" spans="1:10" x14ac:dyDescent="0.2">
      <c r="A24" s="30"/>
      <c r="B24" s="93"/>
      <c r="C24" s="94"/>
      <c r="D24" s="96">
        <f t="shared" si="1"/>
        <v>0</v>
      </c>
      <c r="E24" s="94"/>
      <c r="F24" s="33"/>
      <c r="G24" s="10"/>
      <c r="H24" s="10"/>
      <c r="I24" s="5"/>
      <c r="J24" s="5"/>
    </row>
    <row r="25" spans="1:10" s="5" customFormat="1" x14ac:dyDescent="0.2">
      <c r="A25" s="31" t="s">
        <v>40</v>
      </c>
      <c r="B25" s="91"/>
      <c r="C25" s="92">
        <f>SUM(D26)</f>
        <v>0</v>
      </c>
      <c r="D25" s="92">
        <f t="shared" si="1"/>
        <v>0</v>
      </c>
      <c r="E25" s="92"/>
      <c r="F25" s="33" t="s">
        <v>8</v>
      </c>
      <c r="H25" s="10"/>
      <c r="I25" s="1"/>
      <c r="J25" s="1"/>
    </row>
    <row r="26" spans="1:10" x14ac:dyDescent="0.2">
      <c r="A26" s="32"/>
      <c r="B26" s="95"/>
      <c r="C26" s="96"/>
      <c r="D26" s="96">
        <f t="shared" si="1"/>
        <v>0</v>
      </c>
      <c r="E26" s="96"/>
      <c r="F26" s="33"/>
      <c r="G26" s="10"/>
      <c r="H26" s="10"/>
      <c r="I26" s="5"/>
      <c r="J26" s="5"/>
    </row>
    <row r="27" spans="1:10" s="5" customFormat="1" x14ac:dyDescent="0.2">
      <c r="A27" s="97" t="s">
        <v>39</v>
      </c>
      <c r="B27" s="98"/>
      <c r="C27" s="87">
        <f>SUM(D28)</f>
        <v>0</v>
      </c>
      <c r="D27" s="102">
        <f t="shared" si="1"/>
        <v>0</v>
      </c>
      <c r="E27" s="87"/>
      <c r="F27" s="105" t="s">
        <v>8</v>
      </c>
      <c r="G27" s="10"/>
      <c r="H27" s="10"/>
      <c r="I27" s="1"/>
    </row>
    <row r="28" spans="1:10" x14ac:dyDescent="0.2">
      <c r="A28" s="99"/>
      <c r="B28" s="100"/>
      <c r="C28" s="101"/>
      <c r="D28" s="101">
        <f t="shared" si="1"/>
        <v>0</v>
      </c>
      <c r="E28" s="101"/>
      <c r="F28" s="106"/>
      <c r="G28" s="10"/>
      <c r="H28" s="10"/>
      <c r="J28" s="5"/>
    </row>
    <row r="29" spans="1:10" s="5" customFormat="1" x14ac:dyDescent="0.2">
      <c r="A29" s="1"/>
      <c r="B29" s="1"/>
      <c r="C29" s="1"/>
      <c r="D29" s="21"/>
      <c r="E29" s="1"/>
      <c r="F29" s="1"/>
      <c r="G29" s="1"/>
      <c r="H29" s="1"/>
      <c r="I29" s="1"/>
      <c r="J29" s="1"/>
    </row>
    <row r="30" spans="1:10" x14ac:dyDescent="0.2">
      <c r="A30" s="27" t="s">
        <v>22</v>
      </c>
      <c r="B30" s="34"/>
      <c r="C30" s="38"/>
      <c r="D30" s="50">
        <f>SUM(D5,D7,D9,D11,D13,D15,D17,D19,D21,D23,D25,D27)</f>
        <v>1560000</v>
      </c>
      <c r="E30" s="9"/>
      <c r="F30" s="9"/>
      <c r="G30"/>
      <c r="H30"/>
      <c r="I30"/>
      <c r="J30"/>
    </row>
    <row r="31" spans="1:10" x14ac:dyDescent="0.2">
      <c r="A31" s="39"/>
      <c r="B31" s="40"/>
      <c r="C31" s="41"/>
      <c r="D31" s="55"/>
      <c r="E31" s="40"/>
      <c r="F31" s="40"/>
      <c r="G31" s="43"/>
      <c r="H31" s="43"/>
      <c r="I31" s="43"/>
      <c r="J31" s="43"/>
    </row>
    <row r="32" spans="1:10" customFormat="1" x14ac:dyDescent="0.2">
      <c r="A32" s="28" t="s">
        <v>12</v>
      </c>
      <c r="B32" s="27"/>
      <c r="C32" s="27"/>
      <c r="D32" s="56"/>
      <c r="E32" s="1"/>
      <c r="F32" s="1"/>
      <c r="G32" s="1"/>
      <c r="H32" s="1"/>
      <c r="I32" s="1"/>
      <c r="J32" s="1"/>
    </row>
    <row r="33" spans="1:6" s="43" customFormat="1" x14ac:dyDescent="0.2">
      <c r="A33" s="39"/>
      <c r="B33" s="40"/>
      <c r="C33" s="41"/>
      <c r="D33" s="42"/>
      <c r="E33" s="40"/>
      <c r="F33" s="40"/>
    </row>
  </sheetData>
  <mergeCells count="1">
    <mergeCell ref="G6:J6"/>
  </mergeCells>
  <conditionalFormatting sqref="D33:H35">
    <cfRule type="expression" dxfId="60" priority="22">
      <formula>IF(#REF!="No",TRUE)</formula>
    </cfRule>
  </conditionalFormatting>
  <conditionalFormatting sqref="D16:E16 H32 D28:G29">
    <cfRule type="expression" dxfId="59" priority="8">
      <formula>IF(#REF!="No",TRUE)</formula>
    </cfRule>
  </conditionalFormatting>
  <conditionalFormatting sqref="D14 D23">
    <cfRule type="expression" dxfId="58" priority="7">
      <formula>IF(#REF!="No",TRUE)</formula>
    </cfRule>
  </conditionalFormatting>
  <conditionalFormatting sqref="D15">
    <cfRule type="expression" dxfId="57" priority="6">
      <formula>IF(#REF!="No",TRUE)</formula>
    </cfRule>
  </conditionalFormatting>
  <conditionalFormatting sqref="D17:D18">
    <cfRule type="expression" dxfId="56" priority="5">
      <formula>IF(#REF!="No",TRUE)</formula>
    </cfRule>
  </conditionalFormatting>
  <conditionalFormatting sqref="D19:D20">
    <cfRule type="expression" dxfId="55" priority="4">
      <formula>IF(#REF!="No",TRUE)</formula>
    </cfRule>
  </conditionalFormatting>
  <conditionalFormatting sqref="D21">
    <cfRule type="expression" dxfId="54" priority="3">
      <formula>IF(#REF!="No",TRUE)</formula>
    </cfRule>
  </conditionalFormatting>
  <conditionalFormatting sqref="D22">
    <cfRule type="expression" dxfId="53" priority="2">
      <formula>IF(#REF!="No",TRUE)</formula>
    </cfRule>
  </conditionalFormatting>
  <conditionalFormatting sqref="D27:F27">
    <cfRule type="expression" dxfId="52" priority="1">
      <formula>IF(#REF!="No",TRUE)</formula>
    </cfRule>
  </conditionalFormatting>
  <conditionalFormatting sqref="D25 G6:G24 G27 H27:H31 D26:G26 D30:G32">
    <cfRule type="expression" dxfId="51" priority="11">
      <formula>IF(#REF!="No",TRUE)</formula>
    </cfRule>
  </conditionalFormatting>
  <conditionalFormatting sqref="E25 E14:E15 G25 D24:F24 D6:F9 F11:F16">
    <cfRule type="expression" dxfId="50" priority="10">
      <formula>IF(#REF!="No",TRUE)</formula>
    </cfRule>
  </conditionalFormatting>
  <conditionalFormatting sqref="E17:F23 D10:F10 D11:E12">
    <cfRule type="expression" dxfId="49" priority="9">
      <formula>IF(#REF!="No",TRUE)</formula>
    </cfRule>
  </conditionalFormatting>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4"/>
  <sheetViews>
    <sheetView showGridLines="0" zoomScale="85" zoomScaleNormal="85" zoomScalePageLayoutView="85" workbookViewId="0">
      <selection activeCell="G15" sqref="G15"/>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45</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29" t="s">
        <v>37</v>
      </c>
      <c r="B5" s="86">
        <v>1</v>
      </c>
      <c r="C5" s="85">
        <f>SUM(D6)</f>
        <v>2000</v>
      </c>
      <c r="D5" s="85">
        <f t="shared" ref="D5:D13" si="0">B5*C5</f>
        <v>2000</v>
      </c>
      <c r="E5" s="87"/>
      <c r="F5" s="105" t="s">
        <v>8</v>
      </c>
      <c r="G5" s="10"/>
      <c r="H5" s="10"/>
      <c r="J5" s="5"/>
    </row>
    <row r="6" spans="1:10" s="5" customFormat="1" x14ac:dyDescent="0.2">
      <c r="A6" s="204" t="s">
        <v>129</v>
      </c>
      <c r="B6" s="205">
        <f>5*2</f>
        <v>10</v>
      </c>
      <c r="C6" s="206">
        <v>200</v>
      </c>
      <c r="D6" s="207">
        <f t="shared" si="0"/>
        <v>2000</v>
      </c>
      <c r="E6" s="208"/>
      <c r="F6" s="214"/>
      <c r="G6" s="243" t="s">
        <v>130</v>
      </c>
      <c r="H6" s="244"/>
      <c r="I6" s="244"/>
      <c r="J6" s="244"/>
    </row>
    <row r="7" spans="1:10" s="5" customFormat="1" x14ac:dyDescent="0.2">
      <c r="A7" s="210"/>
      <c r="B7" s="211"/>
      <c r="C7" s="212"/>
      <c r="D7" s="212"/>
      <c r="E7" s="213"/>
      <c r="F7" s="170"/>
      <c r="G7" s="103"/>
      <c r="H7" s="104"/>
      <c r="I7" s="104"/>
      <c r="J7" s="104"/>
    </row>
    <row r="8" spans="1:10" x14ac:dyDescent="0.2">
      <c r="A8" s="209" t="s">
        <v>33</v>
      </c>
      <c r="B8" s="86"/>
      <c r="C8" s="85">
        <f>SUM(D9)</f>
        <v>0</v>
      </c>
      <c r="D8" s="85">
        <f t="shared" si="0"/>
        <v>0</v>
      </c>
      <c r="E8" s="85"/>
      <c r="F8" s="35" t="s">
        <v>8</v>
      </c>
      <c r="G8" s="5"/>
      <c r="H8" s="8"/>
    </row>
    <row r="9" spans="1:10" s="5" customFormat="1" x14ac:dyDescent="0.2">
      <c r="A9" s="30"/>
      <c r="B9" s="93"/>
      <c r="C9" s="94"/>
      <c r="D9" s="94">
        <f t="shared" si="0"/>
        <v>0</v>
      </c>
      <c r="E9" s="94"/>
      <c r="F9" s="33"/>
      <c r="G9" s="10"/>
      <c r="H9" s="10"/>
    </row>
    <row r="10" spans="1:10" x14ac:dyDescent="0.2">
      <c r="A10" s="31" t="s">
        <v>41</v>
      </c>
      <c r="B10" s="91"/>
      <c r="C10" s="92">
        <f>SUM(D11)</f>
        <v>0</v>
      </c>
      <c r="D10" s="92">
        <f t="shared" si="0"/>
        <v>0</v>
      </c>
      <c r="E10" s="92"/>
      <c r="F10" s="33" t="s">
        <v>8</v>
      </c>
      <c r="G10" s="5"/>
      <c r="H10" s="10"/>
    </row>
    <row r="11" spans="1:10" s="5" customFormat="1" x14ac:dyDescent="0.2">
      <c r="A11" s="32"/>
      <c r="B11" s="95"/>
      <c r="C11" s="96"/>
      <c r="D11" s="96">
        <f t="shared" si="0"/>
        <v>0</v>
      </c>
      <c r="E11" s="96"/>
      <c r="F11" s="33"/>
      <c r="G11" s="10"/>
      <c r="H11" s="10"/>
    </row>
    <row r="12" spans="1:10" x14ac:dyDescent="0.2">
      <c r="A12" s="31" t="s">
        <v>38</v>
      </c>
      <c r="B12" s="91"/>
      <c r="C12" s="92">
        <f>SUM(D13)</f>
        <v>0</v>
      </c>
      <c r="D12" s="92">
        <f t="shared" si="0"/>
        <v>0</v>
      </c>
      <c r="E12" s="92"/>
      <c r="F12" s="33" t="s">
        <v>8</v>
      </c>
      <c r="G12" s="5"/>
      <c r="H12" s="10"/>
    </row>
    <row r="13" spans="1:10" s="5" customFormat="1" x14ac:dyDescent="0.2">
      <c r="A13" s="32"/>
      <c r="B13" s="95"/>
      <c r="C13" s="96"/>
      <c r="D13" s="96">
        <f t="shared" si="0"/>
        <v>0</v>
      </c>
      <c r="E13" s="96"/>
      <c r="F13" s="33"/>
      <c r="G13" s="10"/>
      <c r="H13" s="10"/>
    </row>
    <row r="14" spans="1:10" x14ac:dyDescent="0.2">
      <c r="A14" s="29" t="s">
        <v>39</v>
      </c>
      <c r="B14" s="86"/>
      <c r="C14" s="85">
        <f>SUM(D15)</f>
        <v>0</v>
      </c>
      <c r="D14" s="92">
        <f t="shared" ref="D14:D29" si="1">B14*C14</f>
        <v>0</v>
      </c>
      <c r="E14" s="85"/>
      <c r="F14" s="35" t="s">
        <v>8</v>
      </c>
      <c r="G14" s="10"/>
      <c r="H14" s="10"/>
      <c r="J14" s="5"/>
    </row>
    <row r="15" spans="1:10" s="5" customFormat="1" x14ac:dyDescent="0.2">
      <c r="A15" s="30"/>
      <c r="B15" s="95"/>
      <c r="C15" s="96"/>
      <c r="D15" s="96">
        <f t="shared" si="1"/>
        <v>0</v>
      </c>
      <c r="E15" s="96"/>
      <c r="F15" s="33"/>
      <c r="G15" s="10"/>
      <c r="H15" s="10"/>
    </row>
    <row r="16" spans="1:10" x14ac:dyDescent="0.2">
      <c r="A16" s="29" t="s">
        <v>34</v>
      </c>
      <c r="B16" s="91"/>
      <c r="C16" s="92">
        <f>SUM(D17)</f>
        <v>0</v>
      </c>
      <c r="D16" s="92">
        <f t="shared" si="1"/>
        <v>0</v>
      </c>
      <c r="E16" s="92"/>
      <c r="F16" s="33" t="s">
        <v>8</v>
      </c>
      <c r="G16" s="5"/>
      <c r="H16" s="8"/>
    </row>
    <row r="17" spans="1:10" s="5" customFormat="1" x14ac:dyDescent="0.2">
      <c r="A17" s="30"/>
      <c r="B17" s="93"/>
      <c r="C17" s="94"/>
      <c r="D17" s="96">
        <f t="shared" si="1"/>
        <v>0</v>
      </c>
      <c r="E17" s="94"/>
      <c r="F17" s="33"/>
      <c r="G17" s="10"/>
      <c r="H17" s="10"/>
    </row>
    <row r="18" spans="1:10" x14ac:dyDescent="0.2">
      <c r="A18" s="31" t="s">
        <v>35</v>
      </c>
      <c r="B18" s="91"/>
      <c r="C18" s="92">
        <f>SUM(D19)</f>
        <v>0</v>
      </c>
      <c r="D18" s="92">
        <f t="shared" si="1"/>
        <v>0</v>
      </c>
      <c r="E18" s="92"/>
      <c r="F18" s="33" t="s">
        <v>8</v>
      </c>
      <c r="G18" s="5"/>
      <c r="H18" s="10"/>
    </row>
    <row r="19" spans="1:10" s="5" customFormat="1" x14ac:dyDescent="0.2">
      <c r="A19" s="32"/>
      <c r="B19" s="95"/>
      <c r="C19" s="96"/>
      <c r="D19" s="96">
        <f t="shared" si="1"/>
        <v>0</v>
      </c>
      <c r="E19" s="96"/>
      <c r="F19" s="33"/>
      <c r="G19" s="10"/>
      <c r="H19" s="10"/>
    </row>
    <row r="20" spans="1:10" x14ac:dyDescent="0.2">
      <c r="A20" s="29" t="s">
        <v>42</v>
      </c>
      <c r="B20" s="86"/>
      <c r="C20" s="85">
        <f>SUM(D21)</f>
        <v>0</v>
      </c>
      <c r="D20" s="92">
        <f t="shared" si="1"/>
        <v>0</v>
      </c>
      <c r="E20" s="85"/>
      <c r="F20" s="35" t="s">
        <v>8</v>
      </c>
      <c r="G20" s="10"/>
      <c r="H20" s="10"/>
      <c r="J20" s="5"/>
    </row>
    <row r="21" spans="1:10" s="5" customFormat="1" x14ac:dyDescent="0.2">
      <c r="A21" s="30"/>
      <c r="B21" s="95"/>
      <c r="C21" s="96"/>
      <c r="D21" s="96">
        <f t="shared" si="1"/>
        <v>0</v>
      </c>
      <c r="E21" s="96"/>
      <c r="F21" s="33"/>
      <c r="G21" s="10"/>
      <c r="H21" s="10"/>
    </row>
    <row r="22" spans="1:10" x14ac:dyDescent="0.2">
      <c r="A22" s="29" t="s">
        <v>36</v>
      </c>
      <c r="B22" s="91"/>
      <c r="C22" s="92">
        <f>SUM(D23)</f>
        <v>0</v>
      </c>
      <c r="D22" s="92">
        <f t="shared" si="1"/>
        <v>0</v>
      </c>
      <c r="E22" s="92"/>
      <c r="F22" s="33" t="s">
        <v>8</v>
      </c>
      <c r="G22" s="5"/>
      <c r="H22" s="8"/>
    </row>
    <row r="23" spans="1:10" s="5" customFormat="1" x14ac:dyDescent="0.2">
      <c r="A23" s="30"/>
      <c r="B23" s="93"/>
      <c r="C23" s="94"/>
      <c r="D23" s="96">
        <f t="shared" si="1"/>
        <v>0</v>
      </c>
      <c r="E23" s="94"/>
      <c r="F23" s="33"/>
      <c r="G23" s="10"/>
      <c r="H23" s="10"/>
    </row>
    <row r="24" spans="1:10" x14ac:dyDescent="0.2">
      <c r="A24" s="29" t="s">
        <v>13</v>
      </c>
      <c r="B24" s="91"/>
      <c r="C24" s="92">
        <f>SUM(D25)</f>
        <v>0</v>
      </c>
      <c r="D24" s="92">
        <f t="shared" si="1"/>
        <v>0</v>
      </c>
      <c r="E24" s="92"/>
      <c r="F24" s="33" t="s">
        <v>8</v>
      </c>
      <c r="G24" s="5"/>
      <c r="H24" s="8"/>
    </row>
    <row r="25" spans="1:10" s="5" customFormat="1" x14ac:dyDescent="0.2">
      <c r="A25" s="30"/>
      <c r="B25" s="93"/>
      <c r="C25" s="94"/>
      <c r="D25" s="96">
        <f t="shared" si="1"/>
        <v>0</v>
      </c>
      <c r="E25" s="94"/>
      <c r="F25" s="33"/>
      <c r="G25" s="10"/>
      <c r="H25" s="10"/>
    </row>
    <row r="26" spans="1:10" x14ac:dyDescent="0.2">
      <c r="A26" s="31" t="s">
        <v>40</v>
      </c>
      <c r="B26" s="91"/>
      <c r="C26" s="92">
        <f>SUM(D27)</f>
        <v>0</v>
      </c>
      <c r="D26" s="92">
        <f t="shared" si="1"/>
        <v>0</v>
      </c>
      <c r="E26" s="92"/>
      <c r="F26" s="33" t="s">
        <v>8</v>
      </c>
      <c r="G26" s="5"/>
      <c r="H26" s="10"/>
    </row>
    <row r="27" spans="1:10" s="5" customFormat="1" x14ac:dyDescent="0.2">
      <c r="A27" s="32"/>
      <c r="B27" s="95"/>
      <c r="C27" s="96"/>
      <c r="D27" s="96">
        <f t="shared" si="1"/>
        <v>0</v>
      </c>
      <c r="E27" s="96"/>
      <c r="F27" s="33"/>
      <c r="G27" s="10"/>
      <c r="H27" s="10"/>
    </row>
    <row r="28" spans="1:10" x14ac:dyDescent="0.2">
      <c r="A28" s="97" t="s">
        <v>39</v>
      </c>
      <c r="B28" s="98"/>
      <c r="C28" s="87">
        <f>SUM(D29)</f>
        <v>0</v>
      </c>
      <c r="D28" s="102">
        <f t="shared" si="1"/>
        <v>0</v>
      </c>
      <c r="E28" s="87"/>
      <c r="F28" s="105" t="s">
        <v>8</v>
      </c>
      <c r="G28" s="10"/>
      <c r="H28" s="10"/>
      <c r="J28" s="5"/>
    </row>
    <row r="29" spans="1:10" x14ac:dyDescent="0.2">
      <c r="A29" s="99"/>
      <c r="B29" s="100"/>
      <c r="C29" s="101"/>
      <c r="D29" s="101">
        <f t="shared" si="1"/>
        <v>0</v>
      </c>
      <c r="E29" s="101"/>
      <c r="F29" s="106"/>
      <c r="G29" s="10"/>
      <c r="H29" s="10"/>
      <c r="J29" s="5"/>
    </row>
    <row r="30" spans="1:10" customFormat="1" x14ac:dyDescent="0.2">
      <c r="A30" s="1"/>
      <c r="B30" s="1"/>
      <c r="C30" s="1"/>
      <c r="D30" s="21"/>
      <c r="E30" s="1"/>
      <c r="F30" s="1"/>
      <c r="G30" s="1"/>
      <c r="H30" s="1"/>
      <c r="I30" s="1"/>
      <c r="J30" s="1"/>
    </row>
    <row r="31" spans="1:10" s="43" customFormat="1" x14ac:dyDescent="0.2">
      <c r="A31" s="27" t="s">
        <v>22</v>
      </c>
      <c r="B31" s="34"/>
      <c r="C31" s="38"/>
      <c r="D31" s="50">
        <f>SUM(D5,D8,D10,D12,D14,D16,D18,D20,D22,D24,D26,D28)</f>
        <v>2000</v>
      </c>
      <c r="E31" s="9"/>
      <c r="F31" s="9"/>
      <c r="G31"/>
      <c r="H31"/>
      <c r="I31"/>
      <c r="J31"/>
    </row>
    <row r="32" spans="1:10" x14ac:dyDescent="0.2">
      <c r="A32" s="39"/>
      <c r="B32" s="40"/>
      <c r="C32" s="41"/>
      <c r="D32" s="55"/>
      <c r="E32" s="40"/>
      <c r="F32" s="40"/>
      <c r="G32" s="43"/>
      <c r="H32" s="43"/>
      <c r="I32" s="43"/>
      <c r="J32" s="43"/>
    </row>
    <row r="33" spans="1:10" x14ac:dyDescent="0.2">
      <c r="A33" s="28" t="s">
        <v>12</v>
      </c>
      <c r="B33" s="27"/>
      <c r="C33" s="27"/>
      <c r="D33" s="56"/>
    </row>
    <row r="34" spans="1:10" x14ac:dyDescent="0.2">
      <c r="A34" s="39"/>
      <c r="B34" s="40"/>
      <c r="C34" s="41"/>
      <c r="D34" s="42"/>
      <c r="E34" s="40"/>
      <c r="F34" s="40"/>
      <c r="G34" s="43"/>
      <c r="H34" s="43"/>
      <c r="I34" s="43"/>
      <c r="J34" s="43"/>
    </row>
  </sheetData>
  <mergeCells count="1">
    <mergeCell ref="G6:J6"/>
  </mergeCells>
  <conditionalFormatting sqref="D17:E17 H33 D29:G30">
    <cfRule type="expression" dxfId="48" priority="8">
      <formula>IF(#REF!="No",TRUE)</formula>
    </cfRule>
  </conditionalFormatting>
  <conditionalFormatting sqref="D15 D24">
    <cfRule type="expression" dxfId="47" priority="7">
      <formula>IF(#REF!="No",TRUE)</formula>
    </cfRule>
  </conditionalFormatting>
  <conditionalFormatting sqref="D16">
    <cfRule type="expression" dxfId="46" priority="6">
      <formula>IF(#REF!="No",TRUE)</formula>
    </cfRule>
  </conditionalFormatting>
  <conditionalFormatting sqref="D18:D19">
    <cfRule type="expression" dxfId="45" priority="5">
      <formula>IF(#REF!="No",TRUE)</formula>
    </cfRule>
  </conditionalFormatting>
  <conditionalFormatting sqref="D20:D21">
    <cfRule type="expression" dxfId="44" priority="4">
      <formula>IF(#REF!="No",TRUE)</formula>
    </cfRule>
  </conditionalFormatting>
  <conditionalFormatting sqref="D23">
    <cfRule type="expression" dxfId="43" priority="2">
      <formula>IF(#REF!="No",TRUE)</formula>
    </cfRule>
  </conditionalFormatting>
  <conditionalFormatting sqref="D28:F28">
    <cfRule type="expression" dxfId="42" priority="1">
      <formula>IF(#REF!="No",TRUE)</formula>
    </cfRule>
  </conditionalFormatting>
  <conditionalFormatting sqref="D34:H34">
    <cfRule type="expression" dxfId="41" priority="12">
      <formula>IF(#REF!="No",TRUE)</formula>
    </cfRule>
  </conditionalFormatting>
  <conditionalFormatting sqref="D22">
    <cfRule type="expression" dxfId="40" priority="3">
      <formula>IF(#REF!="No",TRUE)</formula>
    </cfRule>
  </conditionalFormatting>
  <conditionalFormatting sqref="D26 G6:G25 G28 H28:H32 D27:G27 D31:G33">
    <cfRule type="expression" dxfId="39" priority="11">
      <formula>IF(#REF!="No",TRUE)</formula>
    </cfRule>
  </conditionalFormatting>
  <conditionalFormatting sqref="E26 E15:E16 G26 D25:F25 D6:F10 F12:F17">
    <cfRule type="expression" dxfId="38" priority="10">
      <formula>IF(#REF!="No",TRUE)</formula>
    </cfRule>
  </conditionalFormatting>
  <conditionalFormatting sqref="E18:F24 D11:F11 D12:E13">
    <cfRule type="expression" dxfId="37" priority="9">
      <formula>IF(#REF!="No",TRUE)</formula>
    </cfRule>
  </conditionalFormatting>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4"/>
  <sheetViews>
    <sheetView zoomScale="92" workbookViewId="0">
      <selection activeCell="F5" sqref="F5"/>
    </sheetView>
  </sheetViews>
  <sheetFormatPr baseColWidth="10" defaultColWidth="8.33203125" defaultRowHeight="15" x14ac:dyDescent="0.2"/>
  <cols>
    <col min="1" max="1" width="61.1640625" style="1" bestFit="1" customWidth="1"/>
    <col min="2" max="2" width="7.1640625" style="1" bestFit="1" customWidth="1"/>
    <col min="3" max="3" width="17" style="52" customWidth="1"/>
    <col min="4" max="4" width="16.33203125" style="52" customWidth="1"/>
    <col min="5" max="5" width="14.33203125" style="1" customWidth="1"/>
    <col min="6" max="6" width="9.33203125" style="1" bestFit="1" customWidth="1"/>
    <col min="7" max="7" width="75.6640625" style="1" customWidth="1"/>
    <col min="8" max="8" width="8.33203125" style="1" customWidth="1"/>
    <col min="9" max="16384" width="8.33203125" style="1"/>
  </cols>
  <sheetData>
    <row r="2" spans="1:10" x14ac:dyDescent="0.2">
      <c r="A2" s="6" t="s">
        <v>31</v>
      </c>
    </row>
    <row r="3" spans="1:10" x14ac:dyDescent="0.2">
      <c r="A3" s="6"/>
      <c r="B3" s="7"/>
      <c r="C3" s="1"/>
      <c r="D3" s="1"/>
    </row>
    <row r="4" spans="1:10" ht="27" customHeight="1" x14ac:dyDescent="0.2">
      <c r="B4" s="36" t="s">
        <v>3</v>
      </c>
      <c r="C4" s="36" t="s">
        <v>2</v>
      </c>
      <c r="D4" s="36" t="s">
        <v>0</v>
      </c>
      <c r="E4" s="36" t="s">
        <v>6</v>
      </c>
      <c r="F4" s="36" t="s">
        <v>1</v>
      </c>
      <c r="G4" s="37" t="s">
        <v>7</v>
      </c>
      <c r="H4" s="4"/>
    </row>
    <row r="5" spans="1:10" x14ac:dyDescent="0.2">
      <c r="A5" s="29" t="s">
        <v>37</v>
      </c>
      <c r="B5" s="86"/>
      <c r="C5" s="85">
        <f>SUM(D6)</f>
        <v>2000</v>
      </c>
      <c r="D5" s="85">
        <f t="shared" ref="D5:D13" si="0">B5*C5</f>
        <v>0</v>
      </c>
      <c r="E5" s="87"/>
      <c r="F5" s="105" t="s">
        <v>9</v>
      </c>
      <c r="G5" s="10"/>
      <c r="H5" s="10"/>
      <c r="J5" s="5"/>
    </row>
    <row r="6" spans="1:10" s="5" customFormat="1" x14ac:dyDescent="0.2">
      <c r="A6" s="204" t="s">
        <v>131</v>
      </c>
      <c r="B6" s="205">
        <v>2</v>
      </c>
      <c r="C6" s="206">
        <v>1000</v>
      </c>
      <c r="D6" s="207">
        <f t="shared" si="0"/>
        <v>2000</v>
      </c>
      <c r="E6" s="208" t="s">
        <v>138</v>
      </c>
      <c r="F6" s="214"/>
      <c r="G6" s="243" t="s">
        <v>132</v>
      </c>
      <c r="H6" s="244"/>
      <c r="I6" s="244"/>
      <c r="J6" s="244"/>
    </row>
    <row r="7" spans="1:10" s="5" customFormat="1" x14ac:dyDescent="0.2">
      <c r="A7" s="210"/>
      <c r="B7" s="211"/>
      <c r="C7" s="212"/>
      <c r="D7" s="212"/>
      <c r="E7" s="213"/>
      <c r="F7" s="170"/>
      <c r="G7" s="103"/>
      <c r="H7" s="104"/>
      <c r="I7" s="104"/>
      <c r="J7" s="104"/>
    </row>
    <row r="8" spans="1:10" x14ac:dyDescent="0.2">
      <c r="A8" s="209" t="s">
        <v>33</v>
      </c>
      <c r="B8" s="86"/>
      <c r="C8" s="85">
        <f>SUM(D9)</f>
        <v>0</v>
      </c>
      <c r="D8" s="85">
        <f t="shared" si="0"/>
        <v>0</v>
      </c>
      <c r="E8" s="85"/>
      <c r="F8" s="35" t="s">
        <v>8</v>
      </c>
      <c r="G8" s="5"/>
      <c r="H8" s="8"/>
    </row>
    <row r="9" spans="1:10" s="5" customFormat="1" x14ac:dyDescent="0.2">
      <c r="A9" s="30"/>
      <c r="B9" s="93"/>
      <c r="C9" s="94"/>
      <c r="D9" s="94">
        <f t="shared" si="0"/>
        <v>0</v>
      </c>
      <c r="E9" s="94"/>
      <c r="F9" s="33"/>
      <c r="G9" s="10"/>
      <c r="H9" s="10"/>
    </row>
    <row r="10" spans="1:10" x14ac:dyDescent="0.2">
      <c r="A10" s="31" t="s">
        <v>41</v>
      </c>
      <c r="B10" s="91"/>
      <c r="C10" s="92">
        <f>SUM(D11)</f>
        <v>0</v>
      </c>
      <c r="D10" s="92">
        <f t="shared" si="0"/>
        <v>0</v>
      </c>
      <c r="E10" s="92"/>
      <c r="F10" s="33" t="s">
        <v>8</v>
      </c>
      <c r="G10" s="5"/>
      <c r="H10" s="10"/>
    </row>
    <row r="11" spans="1:10" s="5" customFormat="1" x14ac:dyDescent="0.2">
      <c r="A11" s="32"/>
      <c r="B11" s="95"/>
      <c r="C11" s="96"/>
      <c r="D11" s="96">
        <f t="shared" si="0"/>
        <v>0</v>
      </c>
      <c r="E11" s="96"/>
      <c r="F11" s="33"/>
      <c r="G11" s="10"/>
      <c r="H11" s="10"/>
    </row>
    <row r="12" spans="1:10" x14ac:dyDescent="0.2">
      <c r="A12" s="31" t="s">
        <v>38</v>
      </c>
      <c r="B12" s="91"/>
      <c r="C12" s="92">
        <f>SUM(D13)</f>
        <v>0</v>
      </c>
      <c r="D12" s="92">
        <f t="shared" si="0"/>
        <v>0</v>
      </c>
      <c r="E12" s="92"/>
      <c r="F12" s="33" t="s">
        <v>8</v>
      </c>
      <c r="G12" s="5"/>
      <c r="H12" s="10"/>
    </row>
    <row r="13" spans="1:10" s="5" customFormat="1" x14ac:dyDescent="0.2">
      <c r="A13" s="32"/>
      <c r="B13" s="95"/>
      <c r="C13" s="96"/>
      <c r="D13" s="96">
        <f t="shared" si="0"/>
        <v>0</v>
      </c>
      <c r="E13" s="96"/>
      <c r="F13" s="33"/>
      <c r="G13" s="10"/>
      <c r="H13" s="10"/>
    </row>
    <row r="14" spans="1:10" x14ac:dyDescent="0.2">
      <c r="A14" s="29" t="s">
        <v>39</v>
      </c>
      <c r="B14" s="86"/>
      <c r="C14" s="85">
        <f>SUM(D15)</f>
        <v>0</v>
      </c>
      <c r="D14" s="92">
        <f t="shared" ref="D14:D29" si="1">B14*C14</f>
        <v>0</v>
      </c>
      <c r="E14" s="85"/>
      <c r="F14" s="35" t="s">
        <v>8</v>
      </c>
      <c r="G14" s="10"/>
      <c r="H14" s="10"/>
      <c r="J14" s="5"/>
    </row>
    <row r="15" spans="1:10" s="5" customFormat="1" x14ac:dyDescent="0.2">
      <c r="A15" s="30"/>
      <c r="B15" s="95"/>
      <c r="C15" s="96"/>
      <c r="D15" s="96">
        <f t="shared" si="1"/>
        <v>0</v>
      </c>
      <c r="E15" s="96"/>
      <c r="F15" s="33"/>
      <c r="G15" s="10"/>
      <c r="H15" s="10"/>
    </row>
    <row r="16" spans="1:10" x14ac:dyDescent="0.2">
      <c r="A16" s="29" t="s">
        <v>34</v>
      </c>
      <c r="B16" s="91"/>
      <c r="C16" s="92">
        <f>SUM(D17)</f>
        <v>0</v>
      </c>
      <c r="D16" s="92">
        <f t="shared" si="1"/>
        <v>0</v>
      </c>
      <c r="E16" s="92"/>
      <c r="F16" s="33" t="s">
        <v>8</v>
      </c>
      <c r="G16" s="5"/>
      <c r="H16" s="8"/>
    </row>
    <row r="17" spans="1:10" s="5" customFormat="1" x14ac:dyDescent="0.2">
      <c r="A17" s="30"/>
      <c r="B17" s="93"/>
      <c r="C17" s="94"/>
      <c r="D17" s="96">
        <f t="shared" si="1"/>
        <v>0</v>
      </c>
      <c r="E17" s="94"/>
      <c r="F17" s="33"/>
      <c r="G17" s="10"/>
      <c r="H17" s="10"/>
    </row>
    <row r="18" spans="1:10" x14ac:dyDescent="0.2">
      <c r="A18" s="31" t="s">
        <v>35</v>
      </c>
      <c r="B18" s="91"/>
      <c r="C18" s="92">
        <f>SUM(D19)</f>
        <v>0</v>
      </c>
      <c r="D18" s="92">
        <f t="shared" si="1"/>
        <v>0</v>
      </c>
      <c r="E18" s="92"/>
      <c r="F18" s="33" t="s">
        <v>8</v>
      </c>
      <c r="G18" s="5"/>
      <c r="H18" s="10"/>
    </row>
    <row r="19" spans="1:10" s="5" customFormat="1" x14ac:dyDescent="0.2">
      <c r="A19" s="32"/>
      <c r="B19" s="95"/>
      <c r="C19" s="96"/>
      <c r="D19" s="96">
        <f t="shared" si="1"/>
        <v>0</v>
      </c>
      <c r="E19" s="96"/>
      <c r="F19" s="33"/>
      <c r="G19" s="10"/>
      <c r="H19" s="10"/>
    </row>
    <row r="20" spans="1:10" x14ac:dyDescent="0.2">
      <c r="A20" s="29" t="s">
        <v>42</v>
      </c>
      <c r="B20" s="86"/>
      <c r="C20" s="85">
        <f>SUM(D21)</f>
        <v>0</v>
      </c>
      <c r="D20" s="92">
        <f t="shared" si="1"/>
        <v>0</v>
      </c>
      <c r="E20" s="85"/>
      <c r="F20" s="35" t="s">
        <v>8</v>
      </c>
      <c r="G20" s="10"/>
      <c r="H20" s="10"/>
      <c r="J20" s="5"/>
    </row>
    <row r="21" spans="1:10" s="5" customFormat="1" x14ac:dyDescent="0.2">
      <c r="A21" s="30"/>
      <c r="B21" s="95"/>
      <c r="C21" s="96"/>
      <c r="D21" s="96">
        <f t="shared" si="1"/>
        <v>0</v>
      </c>
      <c r="E21" s="96"/>
      <c r="F21" s="33"/>
      <c r="G21" s="10"/>
      <c r="H21" s="10"/>
    </row>
    <row r="22" spans="1:10" x14ac:dyDescent="0.2">
      <c r="A22" s="29" t="s">
        <v>36</v>
      </c>
      <c r="B22" s="91"/>
      <c r="C22" s="92">
        <f>SUM(D23)</f>
        <v>0</v>
      </c>
      <c r="D22" s="92">
        <f t="shared" si="1"/>
        <v>0</v>
      </c>
      <c r="E22" s="92"/>
      <c r="F22" s="33" t="s">
        <v>8</v>
      </c>
      <c r="G22" s="5"/>
      <c r="H22" s="8"/>
    </row>
    <row r="23" spans="1:10" s="5" customFormat="1" x14ac:dyDescent="0.2">
      <c r="A23" s="30"/>
      <c r="B23" s="93"/>
      <c r="C23" s="94"/>
      <c r="D23" s="96">
        <f t="shared" si="1"/>
        <v>0</v>
      </c>
      <c r="E23" s="94"/>
      <c r="F23" s="33"/>
      <c r="G23" s="10"/>
      <c r="H23" s="10"/>
    </row>
    <row r="24" spans="1:10" x14ac:dyDescent="0.2">
      <c r="A24" s="29" t="s">
        <v>13</v>
      </c>
      <c r="B24" s="91"/>
      <c r="C24" s="92">
        <f>SUM(D25)</f>
        <v>0</v>
      </c>
      <c r="D24" s="92">
        <f t="shared" si="1"/>
        <v>0</v>
      </c>
      <c r="E24" s="92"/>
      <c r="F24" s="33" t="s">
        <v>8</v>
      </c>
      <c r="G24" s="5"/>
      <c r="H24" s="8"/>
    </row>
    <row r="25" spans="1:10" s="5" customFormat="1" x14ac:dyDescent="0.2">
      <c r="A25" s="30"/>
      <c r="B25" s="93"/>
      <c r="C25" s="94"/>
      <c r="D25" s="96">
        <f t="shared" si="1"/>
        <v>0</v>
      </c>
      <c r="E25" s="94"/>
      <c r="F25" s="33"/>
      <c r="G25" s="10"/>
      <c r="H25" s="10"/>
    </row>
    <row r="26" spans="1:10" x14ac:dyDescent="0.2">
      <c r="A26" s="31" t="s">
        <v>40</v>
      </c>
      <c r="B26" s="91"/>
      <c r="C26" s="92">
        <f>SUM(D27)</f>
        <v>0</v>
      </c>
      <c r="D26" s="92">
        <f t="shared" si="1"/>
        <v>0</v>
      </c>
      <c r="E26" s="92"/>
      <c r="F26" s="33" t="s">
        <v>8</v>
      </c>
      <c r="G26" s="5"/>
      <c r="H26" s="10"/>
    </row>
    <row r="27" spans="1:10" x14ac:dyDescent="0.2">
      <c r="A27" s="32"/>
      <c r="B27" s="95"/>
      <c r="C27" s="96"/>
      <c r="D27" s="96">
        <f t="shared" si="1"/>
        <v>0</v>
      </c>
      <c r="E27" s="96"/>
      <c r="F27" s="33"/>
      <c r="G27" s="10"/>
      <c r="H27" s="10"/>
      <c r="I27" s="5"/>
      <c r="J27" s="5"/>
    </row>
    <row r="28" spans="1:10" s="5" customFormat="1" x14ac:dyDescent="0.2">
      <c r="A28" s="97" t="s">
        <v>39</v>
      </c>
      <c r="B28" s="98"/>
      <c r="C28" s="87">
        <f>SUM(D29)</f>
        <v>0</v>
      </c>
      <c r="D28" s="102">
        <f t="shared" si="1"/>
        <v>0</v>
      </c>
      <c r="E28" s="87"/>
      <c r="F28" s="105" t="s">
        <v>8</v>
      </c>
      <c r="G28" s="10"/>
      <c r="H28" s="10"/>
      <c r="I28" s="1"/>
    </row>
    <row r="29" spans="1:10" x14ac:dyDescent="0.2">
      <c r="A29" s="99"/>
      <c r="B29" s="100"/>
      <c r="C29" s="101"/>
      <c r="D29" s="101">
        <f t="shared" si="1"/>
        <v>0</v>
      </c>
      <c r="E29" s="101"/>
      <c r="F29" s="106"/>
      <c r="G29" s="10"/>
      <c r="H29" s="10"/>
      <c r="J29" s="5"/>
    </row>
    <row r="30" spans="1:10" x14ac:dyDescent="0.2">
      <c r="C30" s="1"/>
      <c r="D30" s="21"/>
    </row>
    <row r="31" spans="1:10" customFormat="1" x14ac:dyDescent="0.2">
      <c r="A31" s="27" t="s">
        <v>22</v>
      </c>
      <c r="B31" s="34"/>
      <c r="C31" s="38"/>
      <c r="D31" s="50">
        <f>SUM(D5,D8,D10,D12,D14,D16,D18,D20,D22,D24,D26,D28)</f>
        <v>0</v>
      </c>
      <c r="E31" s="9"/>
      <c r="F31" s="9"/>
    </row>
    <row r="32" spans="1:10" s="43" customFormat="1" x14ac:dyDescent="0.2">
      <c r="A32" s="39"/>
      <c r="B32" s="40"/>
      <c r="C32" s="41"/>
      <c r="D32" s="55"/>
      <c r="E32" s="40"/>
      <c r="F32" s="40"/>
    </row>
    <row r="33" spans="1:10" x14ac:dyDescent="0.2">
      <c r="A33" s="28" t="s">
        <v>12</v>
      </c>
      <c r="B33" s="27"/>
      <c r="C33" s="27"/>
      <c r="D33" s="56"/>
    </row>
    <row r="34" spans="1:10" x14ac:dyDescent="0.2">
      <c r="A34" s="39"/>
      <c r="B34" s="40"/>
      <c r="C34" s="41"/>
      <c r="D34" s="42"/>
      <c r="E34" s="40"/>
      <c r="F34" s="40"/>
      <c r="G34" s="43"/>
      <c r="H34" s="43"/>
      <c r="I34" s="43"/>
      <c r="J34" s="43"/>
    </row>
  </sheetData>
  <mergeCells count="1">
    <mergeCell ref="G6:J6"/>
  </mergeCells>
  <conditionalFormatting sqref="D35:H35">
    <cfRule type="expression" dxfId="36" priority="23">
      <formula>IF(#REF!="No",TRUE)</formula>
    </cfRule>
  </conditionalFormatting>
  <conditionalFormatting sqref="E26 E15:E16 G26 D25:F25 D6:F10 F12:F17">
    <cfRule type="expression" dxfId="35" priority="10">
      <formula>IF(#REF!="No",TRUE)</formula>
    </cfRule>
  </conditionalFormatting>
  <conditionalFormatting sqref="E18:F24 D11:F11 D12:E13">
    <cfRule type="expression" dxfId="34" priority="9">
      <formula>IF(#REF!="No",TRUE)</formula>
    </cfRule>
  </conditionalFormatting>
  <conditionalFormatting sqref="D17:E17 H33 D29:G30">
    <cfRule type="expression" dxfId="33" priority="8">
      <formula>IF(#REF!="No",TRUE)</formula>
    </cfRule>
  </conditionalFormatting>
  <conditionalFormatting sqref="D15 D24">
    <cfRule type="expression" dxfId="32" priority="7">
      <formula>IF(#REF!="No",TRUE)</formula>
    </cfRule>
  </conditionalFormatting>
  <conditionalFormatting sqref="D16">
    <cfRule type="expression" dxfId="31" priority="6">
      <formula>IF(#REF!="No",TRUE)</formula>
    </cfRule>
  </conditionalFormatting>
  <conditionalFormatting sqref="D18:D19">
    <cfRule type="expression" dxfId="30" priority="5">
      <formula>IF(#REF!="No",TRUE)</formula>
    </cfRule>
  </conditionalFormatting>
  <conditionalFormatting sqref="D20:D21">
    <cfRule type="expression" dxfId="29" priority="4">
      <formula>IF(#REF!="No",TRUE)</formula>
    </cfRule>
  </conditionalFormatting>
  <conditionalFormatting sqref="D22">
    <cfRule type="expression" dxfId="28" priority="3">
      <formula>IF(#REF!="No",TRUE)</formula>
    </cfRule>
  </conditionalFormatting>
  <conditionalFormatting sqref="D23">
    <cfRule type="expression" dxfId="27" priority="2">
      <formula>IF(#REF!="No",TRUE)</formula>
    </cfRule>
  </conditionalFormatting>
  <conditionalFormatting sqref="D28:F28">
    <cfRule type="expression" dxfId="26" priority="1">
      <formula>IF(#REF!="No",TRUE)</formula>
    </cfRule>
  </conditionalFormatting>
  <conditionalFormatting sqref="D34:H34">
    <cfRule type="expression" dxfId="25" priority="12">
      <formula>IF(#REF!="No",TRUE)</formula>
    </cfRule>
  </conditionalFormatting>
  <conditionalFormatting sqref="D26 G6:G25 G28 H28:H32 D27:G27 D31:G33">
    <cfRule type="expression" dxfId="24" priority="11">
      <formula>IF(#REF!="No",TRUE)</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3"/>
  <sheetViews>
    <sheetView workbookViewId="0">
      <selection activeCell="F28" sqref="F28"/>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32</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29" t="s">
        <v>37</v>
      </c>
      <c r="B5" s="86"/>
      <c r="C5" s="85">
        <f>SUM(D6)</f>
        <v>0</v>
      </c>
      <c r="D5" s="85">
        <f t="shared" ref="D5:D12" si="0">B5*C5</f>
        <v>0</v>
      </c>
      <c r="E5" s="87"/>
      <c r="F5" s="105" t="s">
        <v>8</v>
      </c>
      <c r="G5" s="10"/>
      <c r="H5" s="10"/>
      <c r="J5" s="5"/>
    </row>
    <row r="6" spans="1:10" s="5" customFormat="1" x14ac:dyDescent="0.2">
      <c r="A6" s="58"/>
      <c r="B6" s="59"/>
      <c r="C6" s="88"/>
      <c r="D6" s="89">
        <f t="shared" si="0"/>
        <v>0</v>
      </c>
      <c r="E6" s="90"/>
      <c r="F6" s="106" t="s">
        <v>8</v>
      </c>
      <c r="G6" s="243"/>
      <c r="H6" s="244"/>
      <c r="I6" s="244"/>
      <c r="J6" s="244"/>
    </row>
    <row r="7" spans="1:10" x14ac:dyDescent="0.2">
      <c r="A7" s="29" t="s">
        <v>33</v>
      </c>
      <c r="B7" s="91"/>
      <c r="C7" s="92">
        <f>SUM(D8)</f>
        <v>0</v>
      </c>
      <c r="D7" s="92">
        <f t="shared" si="0"/>
        <v>0</v>
      </c>
      <c r="E7" s="92"/>
      <c r="F7" s="35" t="s">
        <v>8</v>
      </c>
      <c r="G7" s="5"/>
      <c r="H7" s="8"/>
    </row>
    <row r="8" spans="1:10" s="5" customFormat="1" x14ac:dyDescent="0.2">
      <c r="A8" s="30"/>
      <c r="B8" s="93"/>
      <c r="C8" s="94"/>
      <c r="D8" s="94">
        <f t="shared" si="0"/>
        <v>0</v>
      </c>
      <c r="E8" s="94"/>
      <c r="F8" s="33"/>
      <c r="G8" s="10"/>
      <c r="H8" s="10"/>
    </row>
    <row r="9" spans="1:10" x14ac:dyDescent="0.2">
      <c r="A9" s="31" t="s">
        <v>41</v>
      </c>
      <c r="B9" s="91"/>
      <c r="C9" s="92">
        <f>SUM(D10)</f>
        <v>0</v>
      </c>
      <c r="D9" s="92">
        <f t="shared" si="0"/>
        <v>0</v>
      </c>
      <c r="E9" s="92"/>
      <c r="F9" s="33" t="s">
        <v>8</v>
      </c>
      <c r="G9" s="5"/>
      <c r="H9" s="10"/>
    </row>
    <row r="10" spans="1:10" s="5" customFormat="1" x14ac:dyDescent="0.2">
      <c r="A10" s="32"/>
      <c r="B10" s="95"/>
      <c r="C10" s="96"/>
      <c r="D10" s="96">
        <f t="shared" si="0"/>
        <v>0</v>
      </c>
      <c r="E10" s="96"/>
      <c r="F10" s="33"/>
      <c r="G10" s="10"/>
      <c r="H10" s="10"/>
    </row>
    <row r="11" spans="1:10" x14ac:dyDescent="0.2">
      <c r="A11" s="31" t="s">
        <v>38</v>
      </c>
      <c r="B11" s="91"/>
      <c r="C11" s="92">
        <f>SUM(D12)</f>
        <v>0</v>
      </c>
      <c r="D11" s="92">
        <f t="shared" si="0"/>
        <v>0</v>
      </c>
      <c r="E11" s="92"/>
      <c r="F11" s="33" t="s">
        <v>8</v>
      </c>
      <c r="G11" s="5"/>
      <c r="H11" s="10"/>
    </row>
    <row r="12" spans="1:10" s="5" customFormat="1" x14ac:dyDescent="0.2">
      <c r="A12" s="32"/>
      <c r="B12" s="95"/>
      <c r="C12" s="96"/>
      <c r="D12" s="96">
        <f t="shared" si="0"/>
        <v>0</v>
      </c>
      <c r="E12" s="96"/>
      <c r="F12" s="33"/>
      <c r="G12" s="10"/>
      <c r="H12" s="10"/>
    </row>
    <row r="13" spans="1:10" x14ac:dyDescent="0.2">
      <c r="A13" s="29" t="s">
        <v>39</v>
      </c>
      <c r="B13" s="86"/>
      <c r="C13" s="85">
        <f>SUM(D14)</f>
        <v>0</v>
      </c>
      <c r="D13" s="92">
        <f t="shared" ref="D13:D28" si="1">B13*C13</f>
        <v>0</v>
      </c>
      <c r="E13" s="85"/>
      <c r="F13" s="35" t="s">
        <v>8</v>
      </c>
      <c r="G13" s="10"/>
      <c r="H13" s="10"/>
      <c r="J13" s="5"/>
    </row>
    <row r="14" spans="1:10" s="5" customFormat="1" x14ac:dyDescent="0.2">
      <c r="A14" s="30"/>
      <c r="B14" s="95"/>
      <c r="C14" s="96"/>
      <c r="D14" s="96">
        <f t="shared" si="1"/>
        <v>0</v>
      </c>
      <c r="E14" s="96"/>
      <c r="F14" s="33"/>
      <c r="G14" s="10"/>
      <c r="H14" s="10"/>
    </row>
    <row r="15" spans="1:10" x14ac:dyDescent="0.2">
      <c r="A15" s="29" t="s">
        <v>34</v>
      </c>
      <c r="B15" s="91"/>
      <c r="C15" s="92">
        <f>SUM(D16)</f>
        <v>0</v>
      </c>
      <c r="D15" s="92">
        <f t="shared" si="1"/>
        <v>0</v>
      </c>
      <c r="E15" s="92"/>
      <c r="F15" s="33" t="s">
        <v>8</v>
      </c>
      <c r="G15" s="5"/>
      <c r="H15" s="8"/>
    </row>
    <row r="16" spans="1:10" s="5" customFormat="1" x14ac:dyDescent="0.2">
      <c r="A16" s="30"/>
      <c r="B16" s="93"/>
      <c r="C16" s="94"/>
      <c r="D16" s="96">
        <f t="shared" si="1"/>
        <v>0</v>
      </c>
      <c r="E16" s="94"/>
      <c r="F16" s="33"/>
      <c r="G16" s="10"/>
      <c r="H16" s="10"/>
    </row>
    <row r="17" spans="1:10" x14ac:dyDescent="0.2">
      <c r="A17" s="31" t="s">
        <v>35</v>
      </c>
      <c r="B17" s="91"/>
      <c r="C17" s="92">
        <f>SUM(D18)</f>
        <v>0</v>
      </c>
      <c r="D17" s="92">
        <f t="shared" si="1"/>
        <v>0</v>
      </c>
      <c r="E17" s="92"/>
      <c r="F17" s="33" t="s">
        <v>8</v>
      </c>
      <c r="G17" s="5"/>
      <c r="H17" s="10"/>
    </row>
    <row r="18" spans="1:10" s="5" customFormat="1" x14ac:dyDescent="0.2">
      <c r="A18" s="32"/>
      <c r="B18" s="95"/>
      <c r="C18" s="96"/>
      <c r="D18" s="96">
        <f t="shared" si="1"/>
        <v>0</v>
      </c>
      <c r="E18" s="96"/>
      <c r="F18" s="33"/>
      <c r="G18" s="10"/>
      <c r="H18" s="10"/>
    </row>
    <row r="19" spans="1:10" x14ac:dyDescent="0.2">
      <c r="A19" s="29" t="s">
        <v>42</v>
      </c>
      <c r="B19" s="86"/>
      <c r="C19" s="85">
        <f>SUM(D20)</f>
        <v>0</v>
      </c>
      <c r="D19" s="92">
        <f t="shared" si="1"/>
        <v>0</v>
      </c>
      <c r="E19" s="85"/>
      <c r="F19" s="35" t="s">
        <v>8</v>
      </c>
      <c r="G19" s="10"/>
      <c r="H19" s="10"/>
      <c r="J19" s="5"/>
    </row>
    <row r="20" spans="1:10" s="5" customFormat="1" x14ac:dyDescent="0.2">
      <c r="A20" s="30"/>
      <c r="B20" s="95"/>
      <c r="C20" s="96"/>
      <c r="D20" s="96">
        <f t="shared" si="1"/>
        <v>0</v>
      </c>
      <c r="E20" s="96"/>
      <c r="F20" s="33"/>
      <c r="G20" s="10"/>
      <c r="H20" s="10"/>
    </row>
    <row r="21" spans="1:10" x14ac:dyDescent="0.2">
      <c r="A21" s="29" t="s">
        <v>36</v>
      </c>
      <c r="B21" s="91"/>
      <c r="C21" s="92">
        <f>SUM(D22)</f>
        <v>0</v>
      </c>
      <c r="D21" s="92">
        <f t="shared" si="1"/>
        <v>0</v>
      </c>
      <c r="E21" s="92"/>
      <c r="F21" s="33" t="s">
        <v>8</v>
      </c>
      <c r="G21" s="5"/>
      <c r="H21" s="8"/>
    </row>
    <row r="22" spans="1:10" s="5" customFormat="1" x14ac:dyDescent="0.2">
      <c r="A22" s="30"/>
      <c r="B22" s="93"/>
      <c r="C22" s="94"/>
      <c r="D22" s="96">
        <f t="shared" si="1"/>
        <v>0</v>
      </c>
      <c r="E22" s="94"/>
      <c r="F22" s="33"/>
      <c r="G22" s="10"/>
      <c r="H22" s="10"/>
    </row>
    <row r="23" spans="1:10" x14ac:dyDescent="0.2">
      <c r="A23" s="29" t="s">
        <v>13</v>
      </c>
      <c r="B23" s="91"/>
      <c r="C23" s="92">
        <f>SUM(D24)</f>
        <v>0</v>
      </c>
      <c r="D23" s="92">
        <f t="shared" si="1"/>
        <v>0</v>
      </c>
      <c r="E23" s="92"/>
      <c r="F23" s="33" t="s">
        <v>8</v>
      </c>
      <c r="G23" s="5"/>
      <c r="H23" s="8"/>
    </row>
    <row r="24" spans="1:10" s="5" customFormat="1" x14ac:dyDescent="0.2">
      <c r="A24" s="30"/>
      <c r="B24" s="93"/>
      <c r="C24" s="94"/>
      <c r="D24" s="96">
        <f t="shared" si="1"/>
        <v>0</v>
      </c>
      <c r="E24" s="94"/>
      <c r="F24" s="33"/>
      <c r="G24" s="10"/>
      <c r="H24" s="10"/>
    </row>
    <row r="25" spans="1:10" x14ac:dyDescent="0.2">
      <c r="A25" s="31" t="s">
        <v>40</v>
      </c>
      <c r="B25" s="91"/>
      <c r="C25" s="92">
        <f>SUM(D26)</f>
        <v>0</v>
      </c>
      <c r="D25" s="92">
        <f t="shared" si="1"/>
        <v>0</v>
      </c>
      <c r="E25" s="92"/>
      <c r="F25" s="33" t="s">
        <v>8</v>
      </c>
      <c r="G25" s="5"/>
      <c r="H25" s="10"/>
    </row>
    <row r="26" spans="1:10" s="5" customFormat="1" x14ac:dyDescent="0.2">
      <c r="A26" s="32"/>
      <c r="B26" s="95"/>
      <c r="C26" s="96"/>
      <c r="D26" s="96">
        <f t="shared" si="1"/>
        <v>0</v>
      </c>
      <c r="E26" s="96"/>
      <c r="F26" s="33"/>
      <c r="G26" s="10"/>
      <c r="H26" s="10"/>
    </row>
    <row r="27" spans="1:10" x14ac:dyDescent="0.2">
      <c r="A27" s="97" t="s">
        <v>39</v>
      </c>
      <c r="B27" s="98"/>
      <c r="C27" s="87">
        <f>SUM(D28)</f>
        <v>0</v>
      </c>
      <c r="D27" s="102">
        <f t="shared" si="1"/>
        <v>0</v>
      </c>
      <c r="E27" s="87"/>
      <c r="F27" s="105" t="s">
        <v>8</v>
      </c>
      <c r="G27" s="10"/>
      <c r="H27" s="10"/>
      <c r="J27" s="5"/>
    </row>
    <row r="28" spans="1:10" x14ac:dyDescent="0.2">
      <c r="A28" s="99"/>
      <c r="B28" s="100"/>
      <c r="C28" s="101"/>
      <c r="D28" s="101">
        <f t="shared" si="1"/>
        <v>0</v>
      </c>
      <c r="E28" s="101"/>
      <c r="F28" s="106"/>
      <c r="G28" s="10"/>
      <c r="H28" s="10"/>
      <c r="J28" s="5"/>
    </row>
    <row r="29" spans="1:10" customFormat="1" x14ac:dyDescent="0.2">
      <c r="A29" s="1"/>
      <c r="B29" s="1"/>
      <c r="C29" s="1"/>
      <c r="D29" s="21"/>
      <c r="E29" s="1"/>
      <c r="F29" s="1"/>
      <c r="G29" s="1"/>
      <c r="H29" s="1"/>
      <c r="I29" s="1"/>
      <c r="J29" s="1"/>
    </row>
    <row r="30" spans="1:10" s="43" customFormat="1" x14ac:dyDescent="0.2">
      <c r="A30" s="27" t="s">
        <v>22</v>
      </c>
      <c r="B30" s="34"/>
      <c r="C30" s="38"/>
      <c r="D30" s="50">
        <f>SUM(D5,D7,D9,D11,D13,D15,D17,D19,D21,D23,D25,D27)</f>
        <v>0</v>
      </c>
      <c r="E30" s="9"/>
      <c r="F30" s="9"/>
      <c r="G30"/>
      <c r="H30"/>
      <c r="I30"/>
      <c r="J30"/>
    </row>
    <row r="31" spans="1:10" x14ac:dyDescent="0.2">
      <c r="A31" s="39"/>
      <c r="B31" s="40"/>
      <c r="C31" s="41"/>
      <c r="D31" s="55"/>
      <c r="E31" s="40"/>
      <c r="F31" s="40"/>
      <c r="G31" s="43"/>
      <c r="H31" s="43"/>
      <c r="I31" s="43"/>
      <c r="J31" s="43"/>
    </row>
    <row r="32" spans="1:10" x14ac:dyDescent="0.2">
      <c r="A32" s="28" t="s">
        <v>12</v>
      </c>
      <c r="B32" s="27"/>
      <c r="C32" s="27"/>
      <c r="D32" s="56"/>
    </row>
    <row r="33" spans="1:10" x14ac:dyDescent="0.2">
      <c r="A33" s="39"/>
      <c r="B33" s="40"/>
      <c r="C33" s="41"/>
      <c r="D33" s="42"/>
      <c r="E33" s="40"/>
      <c r="F33" s="40"/>
      <c r="G33" s="43"/>
      <c r="H33" s="43"/>
      <c r="I33" s="43"/>
      <c r="J33" s="43"/>
    </row>
  </sheetData>
  <mergeCells count="1">
    <mergeCell ref="G6:J6"/>
  </mergeCells>
  <conditionalFormatting sqref="D16:E16 H32 D28:G29">
    <cfRule type="expression" dxfId="23" priority="8">
      <formula>IF(#REF!="No",TRUE)</formula>
    </cfRule>
  </conditionalFormatting>
  <conditionalFormatting sqref="D14 D23">
    <cfRule type="expression" dxfId="22" priority="7">
      <formula>IF(#REF!="No",TRUE)</formula>
    </cfRule>
  </conditionalFormatting>
  <conditionalFormatting sqref="D15">
    <cfRule type="expression" dxfId="21" priority="6">
      <formula>IF(#REF!="No",TRUE)</formula>
    </cfRule>
  </conditionalFormatting>
  <conditionalFormatting sqref="D17:D18">
    <cfRule type="expression" dxfId="20" priority="5">
      <formula>IF(#REF!="No",TRUE)</formula>
    </cfRule>
  </conditionalFormatting>
  <conditionalFormatting sqref="D19:D20">
    <cfRule type="expression" dxfId="19" priority="4">
      <formula>IF(#REF!="No",TRUE)</formula>
    </cfRule>
  </conditionalFormatting>
  <conditionalFormatting sqref="D21">
    <cfRule type="expression" dxfId="18" priority="3">
      <formula>IF(#REF!="No",TRUE)</formula>
    </cfRule>
  </conditionalFormatting>
  <conditionalFormatting sqref="D22">
    <cfRule type="expression" dxfId="17" priority="2">
      <formula>IF(#REF!="No",TRUE)</formula>
    </cfRule>
  </conditionalFormatting>
  <conditionalFormatting sqref="D27:F27">
    <cfRule type="expression" dxfId="16" priority="1">
      <formula>IF(#REF!="No",TRUE)</formula>
    </cfRule>
  </conditionalFormatting>
  <conditionalFormatting sqref="D33:H33">
    <cfRule type="expression" dxfId="15" priority="12">
      <formula>IF(#REF!="No",TRUE)</formula>
    </cfRule>
  </conditionalFormatting>
  <conditionalFormatting sqref="D25 G6:G24 G27 H27:H31 D26:G26 D30:G32">
    <cfRule type="expression" dxfId="14" priority="11">
      <formula>IF(#REF!="No",TRUE)</formula>
    </cfRule>
  </conditionalFormatting>
  <conditionalFormatting sqref="E25 E14:E15 G25 D24:F24 D6:F9 F11:F16">
    <cfRule type="expression" dxfId="13" priority="10">
      <formula>IF(#REF!="No",TRUE)</formula>
    </cfRule>
  </conditionalFormatting>
  <conditionalFormatting sqref="E17:F23 D10:F10 D11:E12">
    <cfRule type="expression" dxfId="12" priority="9">
      <formula>IF(#REF!="No",TRUE)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5"/>
  <sheetViews>
    <sheetView workbookViewId="0">
      <selection activeCell="G31" sqref="G31"/>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46</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97" t="s">
        <v>37</v>
      </c>
      <c r="B5" s="98">
        <v>1</v>
      </c>
      <c r="C5" s="87">
        <f>SUM(D6)</f>
        <v>6000</v>
      </c>
      <c r="D5" s="87">
        <f t="shared" ref="D5:D13" si="0">B5*C5</f>
        <v>6000</v>
      </c>
      <c r="E5" s="87"/>
      <c r="F5" s="105" t="s">
        <v>8</v>
      </c>
      <c r="G5" s="10"/>
      <c r="H5" s="10"/>
      <c r="J5" s="5"/>
    </row>
    <row r="6" spans="1:10" x14ac:dyDescent="0.2">
      <c r="A6" s="167" t="s">
        <v>133</v>
      </c>
      <c r="B6" s="216">
        <f>5*3*4</f>
        <v>60</v>
      </c>
      <c r="C6" s="161">
        <v>100</v>
      </c>
      <c r="D6" s="161">
        <f>B6*C6</f>
        <v>6000</v>
      </c>
      <c r="E6" s="161" t="s">
        <v>137</v>
      </c>
      <c r="F6" s="170"/>
      <c r="G6" s="10" t="s">
        <v>134</v>
      </c>
      <c r="H6" s="10"/>
      <c r="J6" s="5"/>
    </row>
    <row r="7" spans="1:10" s="5" customFormat="1" x14ac:dyDescent="0.2">
      <c r="A7" s="215"/>
      <c r="B7" s="157"/>
      <c r="C7" s="158"/>
      <c r="D7" s="159">
        <f t="shared" si="0"/>
        <v>0</v>
      </c>
      <c r="E7" s="160"/>
      <c r="F7" s="169" t="s">
        <v>8</v>
      </c>
      <c r="G7" s="243"/>
      <c r="H7" s="244"/>
      <c r="I7" s="244"/>
      <c r="J7" s="244"/>
    </row>
    <row r="8" spans="1:10" x14ac:dyDescent="0.2">
      <c r="A8" s="29" t="s">
        <v>33</v>
      </c>
      <c r="B8" s="91"/>
      <c r="C8" s="92">
        <f>SUM(D9)</f>
        <v>0</v>
      </c>
      <c r="D8" s="92">
        <f t="shared" si="0"/>
        <v>0</v>
      </c>
      <c r="E8" s="92"/>
      <c r="F8" s="35" t="s">
        <v>8</v>
      </c>
      <c r="G8" s="5"/>
      <c r="H8" s="8"/>
    </row>
    <row r="9" spans="1:10" s="5" customFormat="1" x14ac:dyDescent="0.2">
      <c r="A9" s="30"/>
      <c r="B9" s="93"/>
      <c r="C9" s="94"/>
      <c r="D9" s="94">
        <f t="shared" si="0"/>
        <v>0</v>
      </c>
      <c r="E9" s="94"/>
      <c r="F9" s="33"/>
      <c r="G9" s="10"/>
      <c r="H9" s="10"/>
    </row>
    <row r="10" spans="1:10" x14ac:dyDescent="0.2">
      <c r="A10" s="31" t="s">
        <v>41</v>
      </c>
      <c r="B10" s="91"/>
      <c r="C10" s="92">
        <f>SUM(D11)</f>
        <v>0</v>
      </c>
      <c r="D10" s="92">
        <f t="shared" si="0"/>
        <v>0</v>
      </c>
      <c r="E10" s="92"/>
      <c r="F10" s="33" t="s">
        <v>8</v>
      </c>
      <c r="G10" s="5"/>
      <c r="H10" s="10"/>
    </row>
    <row r="11" spans="1:10" s="5" customFormat="1" x14ac:dyDescent="0.2">
      <c r="A11" s="32"/>
      <c r="B11" s="95"/>
      <c r="C11" s="96"/>
      <c r="D11" s="96">
        <f t="shared" si="0"/>
        <v>0</v>
      </c>
      <c r="E11" s="96"/>
      <c r="F11" s="33"/>
      <c r="G11" s="10"/>
      <c r="H11" s="10"/>
    </row>
    <row r="12" spans="1:10" x14ac:dyDescent="0.2">
      <c r="A12" s="31" t="s">
        <v>38</v>
      </c>
      <c r="B12" s="91"/>
      <c r="C12" s="92">
        <f>SUM(D13)</f>
        <v>0</v>
      </c>
      <c r="D12" s="92">
        <f t="shared" si="0"/>
        <v>0</v>
      </c>
      <c r="E12" s="92"/>
      <c r="F12" s="33" t="s">
        <v>8</v>
      </c>
      <c r="G12" s="5"/>
      <c r="H12" s="10"/>
    </row>
    <row r="13" spans="1:10" s="5" customFormat="1" x14ac:dyDescent="0.2">
      <c r="A13" s="32"/>
      <c r="B13" s="95"/>
      <c r="C13" s="96"/>
      <c r="D13" s="96">
        <f t="shared" si="0"/>
        <v>0</v>
      </c>
      <c r="E13" s="96"/>
      <c r="F13" s="33"/>
      <c r="G13" s="10"/>
      <c r="H13" s="10"/>
    </row>
    <row r="14" spans="1:10" x14ac:dyDescent="0.2">
      <c r="A14" s="29" t="s">
        <v>39</v>
      </c>
      <c r="B14" s="86"/>
      <c r="C14" s="85">
        <f>SUM(D15)</f>
        <v>0</v>
      </c>
      <c r="D14" s="92">
        <f t="shared" ref="D14:D30" si="1">B14*C14</f>
        <v>0</v>
      </c>
      <c r="E14" s="85"/>
      <c r="F14" s="35" t="s">
        <v>8</v>
      </c>
      <c r="G14" s="10"/>
      <c r="H14" s="10"/>
      <c r="J14" s="5"/>
    </row>
    <row r="15" spans="1:10" s="5" customFormat="1" x14ac:dyDescent="0.2">
      <c r="A15" s="30"/>
      <c r="B15" s="95"/>
      <c r="C15" s="96"/>
      <c r="D15" s="96">
        <f t="shared" si="1"/>
        <v>0</v>
      </c>
      <c r="E15" s="96"/>
      <c r="F15" s="33"/>
      <c r="G15" s="10"/>
      <c r="H15" s="10"/>
    </row>
    <row r="16" spans="1:10" x14ac:dyDescent="0.2">
      <c r="A16" s="29" t="s">
        <v>34</v>
      </c>
      <c r="B16" s="91"/>
      <c r="C16" s="92">
        <f>SUM(D17)</f>
        <v>0</v>
      </c>
      <c r="D16" s="92">
        <f t="shared" si="1"/>
        <v>0</v>
      </c>
      <c r="E16" s="92"/>
      <c r="F16" s="33" t="s">
        <v>8</v>
      </c>
      <c r="G16" s="5"/>
      <c r="H16" s="8"/>
    </row>
    <row r="17" spans="1:10" s="5" customFormat="1" x14ac:dyDescent="0.2">
      <c r="A17" s="30"/>
      <c r="B17" s="93"/>
      <c r="C17" s="94"/>
      <c r="D17" s="96">
        <f t="shared" si="1"/>
        <v>0</v>
      </c>
      <c r="E17" s="94"/>
      <c r="F17" s="33"/>
      <c r="G17" s="10"/>
      <c r="H17" s="10"/>
    </row>
    <row r="18" spans="1:10" x14ac:dyDescent="0.2">
      <c r="A18" s="31" t="s">
        <v>35</v>
      </c>
      <c r="B18" s="91">
        <v>1</v>
      </c>
      <c r="C18" s="92">
        <f>SUM(D19)</f>
        <v>1600</v>
      </c>
      <c r="D18" s="92">
        <f t="shared" si="1"/>
        <v>1600</v>
      </c>
      <c r="E18" s="92"/>
      <c r="F18" s="33" t="s">
        <v>8</v>
      </c>
      <c r="G18" s="5"/>
      <c r="H18" s="10"/>
    </row>
    <row r="19" spans="1:10" s="5" customFormat="1" x14ac:dyDescent="0.2">
      <c r="A19" s="32" t="s">
        <v>135</v>
      </c>
      <c r="B19" s="95">
        <f>20*4</f>
        <v>80</v>
      </c>
      <c r="C19" s="96">
        <v>20</v>
      </c>
      <c r="D19" s="96">
        <f t="shared" si="1"/>
        <v>1600</v>
      </c>
      <c r="E19" s="96" t="s">
        <v>142</v>
      </c>
      <c r="F19" s="33"/>
      <c r="G19" s="10" t="s">
        <v>136</v>
      </c>
      <c r="H19" s="10"/>
    </row>
    <row r="20" spans="1:10" s="5" customFormat="1" x14ac:dyDescent="0.2">
      <c r="A20" s="32"/>
      <c r="B20" s="176"/>
      <c r="C20" s="177"/>
      <c r="D20" s="96"/>
      <c r="E20" s="177"/>
      <c r="F20" s="35"/>
      <c r="G20" s="10"/>
      <c r="H20" s="10"/>
    </row>
    <row r="21" spans="1:10" x14ac:dyDescent="0.2">
      <c r="A21" s="29" t="s">
        <v>42</v>
      </c>
      <c r="B21" s="86"/>
      <c r="C21" s="85">
        <f>SUM(D22)</f>
        <v>0</v>
      </c>
      <c r="D21" s="92">
        <f t="shared" si="1"/>
        <v>0</v>
      </c>
      <c r="E21" s="85"/>
      <c r="F21" s="35" t="s">
        <v>8</v>
      </c>
      <c r="G21" s="10"/>
      <c r="H21" s="10"/>
      <c r="J21" s="5"/>
    </row>
    <row r="22" spans="1:10" s="5" customFormat="1" x14ac:dyDescent="0.2">
      <c r="A22" s="30"/>
      <c r="B22" s="95"/>
      <c r="C22" s="96"/>
      <c r="D22" s="96">
        <f t="shared" si="1"/>
        <v>0</v>
      </c>
      <c r="E22" s="96"/>
      <c r="F22" s="33"/>
      <c r="G22" s="10"/>
      <c r="H22" s="10"/>
    </row>
    <row r="23" spans="1:10" x14ac:dyDescent="0.2">
      <c r="A23" s="29" t="s">
        <v>36</v>
      </c>
      <c r="B23" s="91"/>
      <c r="C23" s="92">
        <f>SUM(D24)</f>
        <v>0</v>
      </c>
      <c r="D23" s="92">
        <f t="shared" si="1"/>
        <v>0</v>
      </c>
      <c r="E23" s="92"/>
      <c r="F23" s="33" t="s">
        <v>8</v>
      </c>
      <c r="G23" s="5"/>
      <c r="H23" s="8"/>
    </row>
    <row r="24" spans="1:10" s="5" customFormat="1" x14ac:dyDescent="0.2">
      <c r="A24" s="30"/>
      <c r="B24" s="93"/>
      <c r="C24" s="94"/>
      <c r="D24" s="96">
        <f t="shared" si="1"/>
        <v>0</v>
      </c>
      <c r="E24" s="94"/>
      <c r="F24" s="33"/>
      <c r="G24" s="10"/>
      <c r="H24" s="10"/>
    </row>
    <row r="25" spans="1:10" x14ac:dyDescent="0.2">
      <c r="A25" s="29" t="s">
        <v>13</v>
      </c>
      <c r="B25" s="91"/>
      <c r="C25" s="92">
        <f>SUM(D26)</f>
        <v>0</v>
      </c>
      <c r="D25" s="92">
        <f t="shared" si="1"/>
        <v>0</v>
      </c>
      <c r="E25" s="92"/>
      <c r="F25" s="33" t="s">
        <v>8</v>
      </c>
      <c r="G25" s="5"/>
      <c r="H25" s="8"/>
    </row>
    <row r="26" spans="1:10" s="5" customFormat="1" x14ac:dyDescent="0.2">
      <c r="A26" s="30"/>
      <c r="B26" s="93"/>
      <c r="C26" s="94"/>
      <c r="D26" s="96">
        <f t="shared" si="1"/>
        <v>0</v>
      </c>
      <c r="E26" s="94"/>
      <c r="F26" s="33"/>
      <c r="G26" s="10"/>
      <c r="H26" s="10"/>
    </row>
    <row r="27" spans="1:10" x14ac:dyDescent="0.2">
      <c r="A27" s="31" t="s">
        <v>40</v>
      </c>
      <c r="B27" s="91"/>
      <c r="C27" s="92">
        <f>SUM(D28)</f>
        <v>0</v>
      </c>
      <c r="D27" s="92">
        <f t="shared" si="1"/>
        <v>0</v>
      </c>
      <c r="E27" s="92"/>
      <c r="F27" s="33" t="s">
        <v>8</v>
      </c>
      <c r="G27" s="5"/>
      <c r="H27" s="10"/>
    </row>
    <row r="28" spans="1:10" s="5" customFormat="1" x14ac:dyDescent="0.2">
      <c r="A28" s="32"/>
      <c r="B28" s="95"/>
      <c r="C28" s="96"/>
      <c r="D28" s="96">
        <f t="shared" si="1"/>
        <v>0</v>
      </c>
      <c r="E28" s="96"/>
      <c r="F28" s="33"/>
      <c r="G28" s="10"/>
      <c r="H28" s="10"/>
    </row>
    <row r="29" spans="1:10" x14ac:dyDescent="0.2">
      <c r="A29" s="97" t="s">
        <v>39</v>
      </c>
      <c r="B29" s="98"/>
      <c r="C29" s="87">
        <f>SUM(D30)</f>
        <v>0</v>
      </c>
      <c r="D29" s="102">
        <f t="shared" si="1"/>
        <v>0</v>
      </c>
      <c r="E29" s="87"/>
      <c r="F29" s="105" t="s">
        <v>8</v>
      </c>
      <c r="G29" s="10"/>
      <c r="H29" s="10"/>
      <c r="J29" s="5"/>
    </row>
    <row r="30" spans="1:10" x14ac:dyDescent="0.2">
      <c r="A30" s="99"/>
      <c r="B30" s="100"/>
      <c r="C30" s="101"/>
      <c r="D30" s="101">
        <f t="shared" si="1"/>
        <v>0</v>
      </c>
      <c r="E30" s="101"/>
      <c r="F30" s="106"/>
      <c r="G30" s="10"/>
      <c r="H30" s="10"/>
      <c r="J30" s="5"/>
    </row>
    <row r="31" spans="1:10" customFormat="1" x14ac:dyDescent="0.2">
      <c r="A31" s="1"/>
      <c r="B31" s="1"/>
      <c r="C31" s="1"/>
      <c r="D31" s="21"/>
      <c r="E31" s="1"/>
      <c r="F31" s="1"/>
      <c r="G31" s="1"/>
      <c r="H31" s="1"/>
      <c r="I31" s="1"/>
      <c r="J31" s="1"/>
    </row>
    <row r="32" spans="1:10" s="43" customFormat="1" x14ac:dyDescent="0.2">
      <c r="A32" s="27" t="s">
        <v>22</v>
      </c>
      <c r="B32" s="34"/>
      <c r="C32" s="38"/>
      <c r="D32" s="50">
        <f>SUM(D5,D8,D10,D12,D14,D16,D18,D21,D23,D25,D27,D29)</f>
        <v>7600</v>
      </c>
      <c r="E32" s="9"/>
      <c r="F32" s="9"/>
      <c r="G32"/>
      <c r="H32"/>
      <c r="I32"/>
      <c r="J32"/>
    </row>
    <row r="33" spans="1:10" x14ac:dyDescent="0.2">
      <c r="A33" s="39"/>
      <c r="B33" s="40"/>
      <c r="C33" s="41"/>
      <c r="D33" s="55"/>
      <c r="E33" s="40"/>
      <c r="F33" s="40"/>
      <c r="G33" s="43"/>
      <c r="H33" s="43"/>
      <c r="I33" s="43"/>
      <c r="J33" s="43"/>
    </row>
    <row r="34" spans="1:10" x14ac:dyDescent="0.2">
      <c r="A34" s="28" t="s">
        <v>12</v>
      </c>
      <c r="B34" s="27"/>
      <c r="C34" s="27"/>
      <c r="D34" s="56"/>
    </row>
    <row r="35" spans="1:10" x14ac:dyDescent="0.2">
      <c r="A35" s="39"/>
      <c r="B35" s="40"/>
      <c r="C35" s="41"/>
      <c r="D35" s="42"/>
      <c r="E35" s="40"/>
      <c r="F35" s="40"/>
      <c r="G35" s="43"/>
      <c r="H35" s="43"/>
      <c r="I35" s="43"/>
      <c r="J35" s="43"/>
    </row>
  </sheetData>
  <mergeCells count="1">
    <mergeCell ref="G7:J7"/>
  </mergeCells>
  <conditionalFormatting sqref="D17:E17 H34 D30:G31">
    <cfRule type="expression" dxfId="11" priority="8">
      <formula>IF(#REF!="No",TRUE)</formula>
    </cfRule>
  </conditionalFormatting>
  <conditionalFormatting sqref="D15 D25">
    <cfRule type="expression" dxfId="10" priority="7">
      <formula>IF(#REF!="No",TRUE)</formula>
    </cfRule>
  </conditionalFormatting>
  <conditionalFormatting sqref="D16">
    <cfRule type="expression" dxfId="9" priority="6">
      <formula>IF(#REF!="No",TRUE)</formula>
    </cfRule>
  </conditionalFormatting>
  <conditionalFormatting sqref="D18:D20">
    <cfRule type="expression" dxfId="8" priority="5">
      <formula>IF(#REF!="No",TRUE)</formula>
    </cfRule>
  </conditionalFormatting>
  <conditionalFormatting sqref="D21:D22">
    <cfRule type="expression" dxfId="7" priority="4">
      <formula>IF(#REF!="No",TRUE)</formula>
    </cfRule>
  </conditionalFormatting>
  <conditionalFormatting sqref="D23">
    <cfRule type="expression" dxfId="6" priority="3">
      <formula>IF(#REF!="No",TRUE)</formula>
    </cfRule>
  </conditionalFormatting>
  <conditionalFormatting sqref="D24">
    <cfRule type="expression" dxfId="5" priority="2">
      <formula>IF(#REF!="No",TRUE)</formula>
    </cfRule>
  </conditionalFormatting>
  <conditionalFormatting sqref="D29:F29">
    <cfRule type="expression" dxfId="4" priority="1">
      <formula>IF(#REF!="No",TRUE)</formula>
    </cfRule>
  </conditionalFormatting>
  <conditionalFormatting sqref="D35:H35">
    <cfRule type="expression" dxfId="3" priority="12">
      <formula>IF(#REF!="No",TRUE)</formula>
    </cfRule>
  </conditionalFormatting>
  <conditionalFormatting sqref="D27 G7:G26 G29 H29:H33 D28:G28 D32:G34">
    <cfRule type="expression" dxfId="2" priority="11">
      <formula>IF(#REF!="No",TRUE)</formula>
    </cfRule>
  </conditionalFormatting>
  <conditionalFormatting sqref="E27 E15:E16 G27 D26:F26 D7:F10 F12:F17">
    <cfRule type="expression" dxfId="1" priority="10">
      <formula>IF(#REF!="No",TRUE)</formula>
    </cfRule>
  </conditionalFormatting>
  <conditionalFormatting sqref="E18:F25 D11:F11 D12:E13">
    <cfRule type="expression" dxfId="0" priority="9">
      <formula>IF(#REF!="No",TRUE)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
  <sheetViews>
    <sheetView workbookViewId="0">
      <selection activeCell="E20" sqref="E20"/>
    </sheetView>
  </sheetViews>
  <sheetFormatPr baseColWidth="10" defaultColWidth="8.6640625" defaultRowHeight="15" x14ac:dyDescent="0.2"/>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B4:AC107"/>
  <sheetViews>
    <sheetView showGridLines="0" tabSelected="1" topLeftCell="A8" zoomScale="82" zoomScaleNormal="75" zoomScalePageLayoutView="75" workbookViewId="0">
      <selection activeCell="C84" sqref="C84"/>
    </sheetView>
  </sheetViews>
  <sheetFormatPr baseColWidth="10" defaultColWidth="8.33203125" defaultRowHeight="15" x14ac:dyDescent="0.2"/>
  <cols>
    <col min="1" max="1" width="6.83203125" style="2" customWidth="1"/>
    <col min="2" max="2" width="34.83203125" style="71" customWidth="1"/>
    <col min="3" max="3" width="16.33203125" style="218" customWidth="1"/>
    <col min="4" max="4" width="14" style="71" customWidth="1"/>
    <col min="5" max="5" width="14.1640625" style="71" customWidth="1"/>
    <col min="6" max="6" width="13.33203125" style="71" customWidth="1"/>
    <col min="7" max="7" width="21.5" style="2" hidden="1" customWidth="1"/>
    <col min="8" max="8" width="21.33203125" style="3" hidden="1" customWidth="1"/>
    <col min="9" max="9" width="11.6640625" style="3" customWidth="1"/>
    <col min="10" max="10" width="48.1640625" style="3" customWidth="1"/>
    <col min="11" max="11" width="11.6640625" style="3" customWidth="1"/>
    <col min="12" max="12" width="12.83203125" style="3" customWidth="1"/>
    <col min="13" max="13" width="13.6640625" style="3" customWidth="1"/>
    <col min="14" max="14" width="9.33203125" style="3" bestFit="1" customWidth="1"/>
    <col min="15" max="29" width="8.33203125" style="3"/>
    <col min="30" max="16384" width="8.33203125" style="2"/>
  </cols>
  <sheetData>
    <row r="4" spans="2:29" ht="21" x14ac:dyDescent="0.25">
      <c r="B4" s="147" t="s">
        <v>49</v>
      </c>
      <c r="J4" s="144" t="s">
        <v>16</v>
      </c>
    </row>
    <row r="5" spans="2:29" ht="19" x14ac:dyDescent="0.25">
      <c r="B5" s="70"/>
      <c r="J5" s="145" t="s">
        <v>17</v>
      </c>
    </row>
    <row r="6" spans="2:29" ht="31" thickBot="1" x14ac:dyDescent="0.25">
      <c r="B6" s="72"/>
      <c r="C6" s="219" t="s">
        <v>17</v>
      </c>
      <c r="D6" s="73" t="s">
        <v>18</v>
      </c>
    </row>
    <row r="7" spans="2:29" ht="17" x14ac:dyDescent="0.2">
      <c r="B7" s="107" t="s">
        <v>50</v>
      </c>
      <c r="C7" s="220">
        <f>C22</f>
        <v>1635713.9001909546</v>
      </c>
      <c r="D7" s="108">
        <f>D22</f>
        <v>0</v>
      </c>
      <c r="J7" s="2"/>
      <c r="L7" s="233" t="s">
        <v>15</v>
      </c>
      <c r="M7" s="234"/>
      <c r="N7" s="234"/>
      <c r="O7" s="235"/>
    </row>
    <row r="8" spans="2:29" x14ac:dyDescent="0.2">
      <c r="B8" s="72"/>
      <c r="J8" s="2"/>
      <c r="L8" s="61" t="s">
        <v>26</v>
      </c>
      <c r="M8" s="67">
        <f>N8</f>
        <v>2985</v>
      </c>
      <c r="N8" s="67">
        <f>INDEX(C11:D11, MATCH($J$5, $C$10:$D$10,0))</f>
        <v>2985</v>
      </c>
      <c r="O8" s="67"/>
    </row>
    <row r="9" spans="2:29" ht="16" x14ac:dyDescent="0.2">
      <c r="B9" s="236" t="s">
        <v>51</v>
      </c>
      <c r="C9" s="236"/>
      <c r="D9" s="236"/>
      <c r="E9" s="236"/>
      <c r="L9" s="61" t="s">
        <v>43</v>
      </c>
      <c r="M9" s="67">
        <f>N8</f>
        <v>2985</v>
      </c>
      <c r="N9" s="67">
        <f>INDEX(C12:D12, MATCH($J$5, $C$10:$D$10,0))</f>
        <v>30198.900190954642</v>
      </c>
      <c r="O9" s="67">
        <f>N9</f>
        <v>30198.900190954642</v>
      </c>
    </row>
    <row r="10" spans="2:29" ht="48" x14ac:dyDescent="0.2">
      <c r="B10" s="109" t="s">
        <v>5</v>
      </c>
      <c r="C10" s="221" t="s">
        <v>17</v>
      </c>
      <c r="D10" s="110" t="s">
        <v>18</v>
      </c>
      <c r="E10" s="110" t="s">
        <v>20</v>
      </c>
      <c r="F10" s="75"/>
      <c r="G10" s="119" t="s">
        <v>20</v>
      </c>
      <c r="H10" s="119" t="s">
        <v>21</v>
      </c>
      <c r="L10" s="61" t="s">
        <v>27</v>
      </c>
      <c r="M10" s="67">
        <f t="shared" ref="M10:M16" si="0">M9+N9</f>
        <v>33183.900190954642</v>
      </c>
      <c r="N10" s="67">
        <f>INDEX(C13:D13, MATCH($J$5, $C$10:$D$10,0))</f>
        <v>1500</v>
      </c>
      <c r="O10" s="67">
        <f t="shared" ref="O10:O16" si="1">N10</f>
        <v>1500</v>
      </c>
      <c r="Y10" s="2"/>
      <c r="Z10" s="2"/>
      <c r="AA10" s="2"/>
      <c r="AB10" s="2"/>
      <c r="AC10" s="2"/>
    </row>
    <row r="11" spans="2:29" ht="16" x14ac:dyDescent="0.2">
      <c r="B11" s="111" t="s">
        <v>26</v>
      </c>
      <c r="C11" s="222">
        <f>Planning!D36</f>
        <v>2985</v>
      </c>
      <c r="D11" s="112">
        <f>Planning!E38</f>
        <v>0</v>
      </c>
      <c r="E11" s="113">
        <f>INDEX(G11:H11,MATCH($E$10,$G$10:$H$10,0))</f>
        <v>1.8248912598049871E-3</v>
      </c>
      <c r="F11" s="75"/>
      <c r="G11" s="120">
        <f t="shared" ref="G11:G18" si="2">C11/$C$22</f>
        <v>1.8248912598049871E-3</v>
      </c>
      <c r="H11" s="121" t="e">
        <f t="shared" ref="H11:H18" si="3">D11/$D$22</f>
        <v>#DIV/0!</v>
      </c>
      <c r="L11" s="61" t="s">
        <v>28</v>
      </c>
      <c r="M11" s="67">
        <f t="shared" si="0"/>
        <v>34683.900190954642</v>
      </c>
      <c r="N11" s="67">
        <f t="shared" ref="N11:N15" si="4">INDEX(C14:D14, MATCH($J$5, $C$10:$D$10,0))</f>
        <v>0</v>
      </c>
      <c r="O11" s="67">
        <f t="shared" si="1"/>
        <v>0</v>
      </c>
      <c r="Y11" s="2"/>
      <c r="Z11" s="2"/>
      <c r="AA11" s="2"/>
      <c r="AB11" s="2"/>
      <c r="AC11" s="2"/>
    </row>
    <row r="12" spans="2:29" ht="16" x14ac:dyDescent="0.2">
      <c r="B12" s="111" t="s">
        <v>43</v>
      </c>
      <c r="C12" s="222">
        <f>'Development of Systems'!D49</f>
        <v>30198.900190954642</v>
      </c>
      <c r="D12" s="112">
        <f>'Development of Systems'!E51</f>
        <v>0</v>
      </c>
      <c r="E12" s="113">
        <f>INDEX(G12:H12,MATCH($E$10,$G$10:$H$10,0))</f>
        <v>1.8462214075107633E-2</v>
      </c>
      <c r="F12" s="75"/>
      <c r="G12" s="122">
        <f t="shared" si="2"/>
        <v>1.8462214075107633E-2</v>
      </c>
      <c r="H12" s="123" t="e">
        <f t="shared" si="3"/>
        <v>#DIV/0!</v>
      </c>
      <c r="L12" s="61" t="s">
        <v>29</v>
      </c>
      <c r="M12" s="67">
        <f t="shared" si="0"/>
        <v>34683.900190954642</v>
      </c>
      <c r="N12" s="67">
        <f t="shared" si="4"/>
        <v>430</v>
      </c>
      <c r="O12" s="67">
        <f t="shared" si="1"/>
        <v>430</v>
      </c>
      <c r="Y12" s="2"/>
      <c r="Z12" s="2"/>
      <c r="AA12" s="2"/>
      <c r="AB12" s="2"/>
      <c r="AC12" s="2"/>
    </row>
    <row r="13" spans="2:29" ht="16" x14ac:dyDescent="0.2">
      <c r="B13" s="111" t="s">
        <v>27</v>
      </c>
      <c r="C13" s="222">
        <f>Advocacy!D31</f>
        <v>1500</v>
      </c>
      <c r="D13" s="112">
        <f>Advocacy!E33</f>
        <v>0</v>
      </c>
      <c r="E13" s="113">
        <f t="shared" ref="E13:E22" si="5">INDEX(G13:H13,MATCH($E$10,$G$10:$H$10,0))</f>
        <v>9.1703078382160158E-4</v>
      </c>
      <c r="F13" s="75"/>
      <c r="G13" s="122">
        <f t="shared" si="2"/>
        <v>9.1703078382160158E-4</v>
      </c>
      <c r="H13" s="123" t="e">
        <f t="shared" si="3"/>
        <v>#DIV/0!</v>
      </c>
      <c r="L13" s="61" t="s">
        <v>44</v>
      </c>
      <c r="M13" s="67">
        <f t="shared" si="0"/>
        <v>35113.900190954642</v>
      </c>
      <c r="N13" s="67">
        <f t="shared" si="4"/>
        <v>31000</v>
      </c>
      <c r="O13" s="67">
        <f t="shared" si="1"/>
        <v>31000</v>
      </c>
      <c r="Y13" s="2"/>
      <c r="Z13" s="2"/>
      <c r="AA13" s="2"/>
      <c r="AB13" s="2"/>
      <c r="AC13" s="2"/>
    </row>
    <row r="14" spans="2:29" ht="16" x14ac:dyDescent="0.2">
      <c r="B14" s="111" t="s">
        <v>28</v>
      </c>
      <c r="C14" s="222">
        <f>Legislation!D30</f>
        <v>0</v>
      </c>
      <c r="D14" s="112">
        <f>Legislation!E32</f>
        <v>0</v>
      </c>
      <c r="E14" s="113">
        <f t="shared" si="5"/>
        <v>0</v>
      </c>
      <c r="F14" s="75"/>
      <c r="G14" s="122">
        <f t="shared" si="2"/>
        <v>0</v>
      </c>
      <c r="H14" s="123" t="e">
        <f t="shared" si="3"/>
        <v>#DIV/0!</v>
      </c>
      <c r="L14" s="61" t="s">
        <v>30</v>
      </c>
      <c r="M14" s="67">
        <f t="shared" si="0"/>
        <v>66113.90019095465</v>
      </c>
      <c r="N14" s="67">
        <f t="shared" si="4"/>
        <v>1560000</v>
      </c>
      <c r="O14" s="67">
        <f t="shared" si="1"/>
        <v>1560000</v>
      </c>
      <c r="Y14" s="2"/>
      <c r="Z14" s="2"/>
      <c r="AA14" s="2"/>
      <c r="AB14" s="2"/>
      <c r="AC14" s="2"/>
    </row>
    <row r="15" spans="2:29" ht="16" x14ac:dyDescent="0.2">
      <c r="B15" s="111" t="s">
        <v>29</v>
      </c>
      <c r="C15" s="222">
        <f>Promotion!D32</f>
        <v>430</v>
      </c>
      <c r="D15" s="112">
        <f>Promotion!E34</f>
        <v>0</v>
      </c>
      <c r="E15" s="113">
        <f t="shared" si="5"/>
        <v>2.6288215802885913E-4</v>
      </c>
      <c r="F15" s="75"/>
      <c r="G15" s="122">
        <f t="shared" si="2"/>
        <v>2.6288215802885913E-4</v>
      </c>
      <c r="H15" s="123" t="e">
        <f t="shared" si="3"/>
        <v>#DIV/0!</v>
      </c>
      <c r="L15" s="62" t="s">
        <v>45</v>
      </c>
      <c r="M15" s="67">
        <f t="shared" si="0"/>
        <v>1626113.9001909546</v>
      </c>
      <c r="N15" s="67">
        <f t="shared" si="4"/>
        <v>2000</v>
      </c>
      <c r="O15" s="67">
        <f t="shared" si="1"/>
        <v>2000</v>
      </c>
      <c r="Y15" s="2"/>
      <c r="Z15" s="2"/>
      <c r="AA15" s="2"/>
      <c r="AB15" s="2"/>
      <c r="AC15" s="2"/>
    </row>
    <row r="16" spans="2:29" ht="16" x14ac:dyDescent="0.2">
      <c r="B16" s="111" t="s">
        <v>44</v>
      </c>
      <c r="C16" s="222">
        <f>'Initial Training'!D31</f>
        <v>31000</v>
      </c>
      <c r="D16" s="112">
        <f>'Initial Training'!E33</f>
        <v>0</v>
      </c>
      <c r="E16" s="113">
        <f t="shared" si="5"/>
        <v>1.8951969532313099E-2</v>
      </c>
      <c r="F16" s="75"/>
      <c r="G16" s="122">
        <f t="shared" si="2"/>
        <v>1.8951969532313099E-2</v>
      </c>
      <c r="H16" s="123" t="e">
        <f t="shared" si="3"/>
        <v>#DIV/0!</v>
      </c>
      <c r="L16" s="62" t="s">
        <v>31</v>
      </c>
      <c r="M16" s="67">
        <f t="shared" si="0"/>
        <v>1628113.9001909546</v>
      </c>
      <c r="N16" s="67">
        <f>INDEX(C19:D19, MATCH($J$5, $C$10:$D$10,0))</f>
        <v>0</v>
      </c>
      <c r="O16" s="67">
        <f t="shared" si="1"/>
        <v>0</v>
      </c>
      <c r="Y16" s="2"/>
      <c r="Z16" s="2"/>
      <c r="AA16" s="2"/>
      <c r="AB16" s="2"/>
      <c r="AC16" s="2"/>
    </row>
    <row r="17" spans="2:29" ht="16" x14ac:dyDescent="0.2">
      <c r="B17" s="111" t="s">
        <v>30</v>
      </c>
      <c r="C17" s="222">
        <f>'Program Management'!D30</f>
        <v>1560000</v>
      </c>
      <c r="D17" s="112">
        <f>'Program Management'!E32</f>
        <v>0</v>
      </c>
      <c r="E17" s="113">
        <f>INDEX(G17:H17,MATCH($E$10,$G$10:$H$10,0))</f>
        <v>0.95371201517446558</v>
      </c>
      <c r="F17" s="75"/>
      <c r="G17" s="122">
        <f t="shared" si="2"/>
        <v>0.95371201517446558</v>
      </c>
      <c r="H17" s="123" t="e">
        <f t="shared" si="3"/>
        <v>#DIV/0!</v>
      </c>
      <c r="L17" s="62" t="s">
        <v>32</v>
      </c>
      <c r="M17" s="67">
        <f t="shared" ref="M17" si="6">M16+N16</f>
        <v>1628113.9001909546</v>
      </c>
      <c r="N17" s="67">
        <f>INDEX(C20:D20, MATCH($J$5, $C$10:$D$10,0))</f>
        <v>0</v>
      </c>
      <c r="O17" s="67">
        <f t="shared" ref="O17" si="7">N17</f>
        <v>0</v>
      </c>
      <c r="Y17" s="2"/>
      <c r="Z17" s="2"/>
      <c r="AA17" s="2"/>
      <c r="AB17" s="2"/>
      <c r="AC17" s="2"/>
    </row>
    <row r="18" spans="2:29" ht="16" customHeight="1" x14ac:dyDescent="0.2">
      <c r="B18" s="114" t="s">
        <v>45</v>
      </c>
      <c r="C18" s="223">
        <f>'Equitment Maintenance'!D31</f>
        <v>2000</v>
      </c>
      <c r="D18" s="115">
        <f>'Equitment Maintenance'!E33</f>
        <v>0</v>
      </c>
      <c r="E18" s="113">
        <f>INDEX(G18:H18,MATCH($E$10,$G$10:$H$10,0))</f>
        <v>1.2227077117621353E-3</v>
      </c>
      <c r="F18" s="75"/>
      <c r="G18" s="124">
        <f t="shared" si="2"/>
        <v>1.2227077117621353E-3</v>
      </c>
      <c r="H18" s="125" t="e">
        <f t="shared" si="3"/>
        <v>#DIV/0!</v>
      </c>
      <c r="L18" s="65" t="s">
        <v>46</v>
      </c>
      <c r="M18" s="68">
        <f>M17+N17</f>
        <v>1628113.9001909546</v>
      </c>
      <c r="N18" s="68">
        <f>INDEX(C21:D21, MATCH($J$5, $C$10:$D$10,0))</f>
        <v>7600</v>
      </c>
      <c r="O18" s="68">
        <f>N18</f>
        <v>7600</v>
      </c>
      <c r="Y18" s="2"/>
      <c r="Z18" s="2"/>
      <c r="AA18" s="2"/>
      <c r="AB18" s="2"/>
      <c r="AC18" s="2"/>
    </row>
    <row r="19" spans="2:29" ht="16" customHeight="1" x14ac:dyDescent="0.2">
      <c r="B19" s="114" t="s">
        <v>31</v>
      </c>
      <c r="C19" s="223">
        <f>'Monitoring and Eval'!D31</f>
        <v>0</v>
      </c>
      <c r="D19" s="115">
        <f>'Monitoring and Eval'!E33</f>
        <v>0</v>
      </c>
      <c r="E19" s="113">
        <f t="shared" ref="E19:E21" si="8">INDEX(G19:H19,MATCH($E$10,$G$10:$H$10,0))</f>
        <v>0</v>
      </c>
      <c r="F19" s="75"/>
      <c r="G19" s="124">
        <f t="shared" ref="G19:G21" si="9">C19/$C$22</f>
        <v>0</v>
      </c>
      <c r="H19" s="125" t="e">
        <f t="shared" ref="H19:H21" si="10">D19/$D$22</f>
        <v>#DIV/0!</v>
      </c>
      <c r="L19" s="66" t="s">
        <v>4</v>
      </c>
      <c r="M19" s="69">
        <v>0</v>
      </c>
      <c r="N19" s="69">
        <f>INDEX(C22:D22, MATCH($J$5, $C$10:$D$10,0))</f>
        <v>1635713.9001909546</v>
      </c>
      <c r="O19" s="69">
        <f>N19</f>
        <v>1635713.9001909546</v>
      </c>
      <c r="Y19" s="2"/>
      <c r="Z19" s="2"/>
      <c r="AA19" s="2"/>
      <c r="AB19" s="2"/>
      <c r="AC19" s="2"/>
    </row>
    <row r="20" spans="2:29" ht="16" customHeight="1" x14ac:dyDescent="0.2">
      <c r="B20" s="114" t="s">
        <v>32</v>
      </c>
      <c r="C20" s="223">
        <f>Utilization!D30</f>
        <v>0</v>
      </c>
      <c r="D20" s="115">
        <f>Utilization!E32</f>
        <v>0</v>
      </c>
      <c r="E20" s="113">
        <f t="shared" si="8"/>
        <v>0</v>
      </c>
      <c r="F20" s="75"/>
      <c r="G20" s="124">
        <f t="shared" si="9"/>
        <v>0</v>
      </c>
      <c r="H20" s="125" t="e">
        <f t="shared" si="10"/>
        <v>#DIV/0!</v>
      </c>
      <c r="Y20" s="2"/>
      <c r="Z20" s="2"/>
      <c r="AA20" s="2"/>
      <c r="AB20" s="2"/>
      <c r="AC20" s="2"/>
    </row>
    <row r="21" spans="2:29" ht="16" customHeight="1" x14ac:dyDescent="0.2">
      <c r="B21" s="114" t="s">
        <v>46</v>
      </c>
      <c r="C21" s="223">
        <f>'Recurrent Training'!D32</f>
        <v>7600</v>
      </c>
      <c r="D21" s="115">
        <f>'Recurrent Training'!E34</f>
        <v>0</v>
      </c>
      <c r="E21" s="113">
        <f t="shared" si="8"/>
        <v>4.6462893046961143E-3</v>
      </c>
      <c r="F21" s="75"/>
      <c r="G21" s="124">
        <f t="shared" si="9"/>
        <v>4.6462893046961143E-3</v>
      </c>
      <c r="H21" s="125" t="e">
        <f t="shared" si="10"/>
        <v>#DIV/0!</v>
      </c>
      <c r="Y21" s="2"/>
      <c r="Z21" s="2"/>
      <c r="AA21" s="2"/>
      <c r="AB21" s="2"/>
      <c r="AC21" s="2"/>
    </row>
    <row r="22" spans="2:29" ht="16" x14ac:dyDescent="0.2">
      <c r="B22" s="116" t="s">
        <v>4</v>
      </c>
      <c r="C22" s="117">
        <f>SUM(C11:C21)</f>
        <v>1635713.9001909546</v>
      </c>
      <c r="D22" s="117">
        <f>SUM(D11:D21)</f>
        <v>0</v>
      </c>
      <c r="E22" s="118">
        <f t="shared" si="5"/>
        <v>1</v>
      </c>
      <c r="G22" s="126">
        <f>C22/$C$22</f>
        <v>1</v>
      </c>
      <c r="H22" s="127" t="e">
        <f>D22/$D$22</f>
        <v>#DIV/0!</v>
      </c>
      <c r="Y22" s="2"/>
      <c r="Z22" s="2"/>
      <c r="AA22" s="2"/>
      <c r="AB22" s="2"/>
      <c r="AC22" s="2"/>
    </row>
    <row r="23" spans="2:29" ht="16" x14ac:dyDescent="0.2">
      <c r="B23" s="152"/>
      <c r="C23" s="153"/>
      <c r="D23" s="153"/>
      <c r="E23" s="154"/>
      <c r="G23" s="126"/>
      <c r="H23" s="127"/>
      <c r="Y23" s="2"/>
      <c r="Z23" s="2"/>
      <c r="AA23" s="2"/>
      <c r="AB23" s="2"/>
      <c r="AC23" s="2"/>
    </row>
    <row r="24" spans="2:29" s="3" customFormat="1" ht="16" x14ac:dyDescent="0.2">
      <c r="B24" s="152"/>
      <c r="C24" s="153"/>
      <c r="D24" s="153"/>
      <c r="E24" s="154"/>
      <c r="F24" s="75"/>
      <c r="G24" s="155"/>
      <c r="H24" s="156"/>
    </row>
    <row r="25" spans="2:29" x14ac:dyDescent="0.2">
      <c r="B25" s="72"/>
    </row>
    <row r="26" spans="2:29" ht="16" x14ac:dyDescent="0.2">
      <c r="B26" s="236" t="s">
        <v>47</v>
      </c>
      <c r="C26" s="236"/>
      <c r="D26" s="236"/>
      <c r="E26" s="236"/>
      <c r="J26" s="2"/>
      <c r="L26" s="2"/>
      <c r="M26" s="2"/>
      <c r="N26" s="2"/>
      <c r="O26" s="2"/>
    </row>
    <row r="27" spans="2:29" ht="31" x14ac:dyDescent="0.25">
      <c r="B27" s="74" t="s">
        <v>5</v>
      </c>
      <c r="C27" s="219" t="s">
        <v>17</v>
      </c>
      <c r="D27" s="73" t="s">
        <v>18</v>
      </c>
      <c r="E27" s="73" t="s">
        <v>21</v>
      </c>
      <c r="J27" s="144" t="s">
        <v>16</v>
      </c>
      <c r="L27" s="2"/>
      <c r="M27" s="2"/>
      <c r="N27" s="2"/>
      <c r="O27" s="2"/>
    </row>
    <row r="28" spans="2:29" ht="19" x14ac:dyDescent="0.25">
      <c r="B28" s="80" t="s">
        <v>37</v>
      </c>
      <c r="C28" s="224">
        <f>SUM(Planning!D5,'Development of Systems'!D5,Advocacy!D5,Legislation!D5,Promotion!D5,'Initial Training'!D5,'Program Management'!D5,'Equitment Maintenance'!D5,'Monitoring and Eval'!D5,Utilization!D5,'Recurrent Training'!D5)</f>
        <v>1626843.6305732485</v>
      </c>
      <c r="D28" s="63"/>
      <c r="E28" s="79" t="e">
        <f t="shared" ref="E28:E39" si="11">INDEX(G30:H30,MATCH($E$27,$G$29:$H$29,0))</f>
        <v>#DIV/0!</v>
      </c>
      <c r="J28" s="145" t="s">
        <v>17</v>
      </c>
      <c r="L28" s="2"/>
      <c r="M28" s="2"/>
      <c r="N28" s="2"/>
      <c r="O28" s="2"/>
    </row>
    <row r="29" spans="2:29" ht="21" customHeight="1" x14ac:dyDescent="0.2">
      <c r="B29" s="80" t="s">
        <v>33</v>
      </c>
      <c r="C29" s="224">
        <f>SUM(Planning!D8,'Development of Systems'!D23,Advocacy!D7,Legislation!D7,Promotion!D7,'Initial Training'!D8,'Program Management'!D10,'Equitment Maintenance'!D8,'Monitoring and Eval'!D8,Utilization!D7,'Recurrent Training'!D8)</f>
        <v>960</v>
      </c>
      <c r="D29" s="63"/>
      <c r="E29" s="79" t="e">
        <f t="shared" si="11"/>
        <v>#DIV/0!</v>
      </c>
      <c r="F29" s="75"/>
      <c r="G29" s="26" t="s">
        <v>20</v>
      </c>
      <c r="H29" s="26" t="s">
        <v>21</v>
      </c>
      <c r="L29" s="2"/>
      <c r="M29" s="2"/>
      <c r="N29" s="2"/>
      <c r="O29" s="2"/>
      <c r="Y29" s="2"/>
      <c r="Z29" s="2"/>
      <c r="AA29" s="2"/>
      <c r="AB29" s="2"/>
      <c r="AC29" s="2"/>
    </row>
    <row r="30" spans="2:29" x14ac:dyDescent="0.2">
      <c r="B30" s="81" t="s">
        <v>41</v>
      </c>
      <c r="C30" s="224">
        <f>SUM(Planning!D11,'Development of Systems'!D25,Advocacy!D9,Legislation!D9,Promotion!D9,'Initial Training'!D10,'Program Management'!D12,'Equitment Maintenance'!D10,'Monitoring and Eval'!D10,Utilization!D9,'Recurrent Training'!D10)</f>
        <v>0</v>
      </c>
      <c r="D30" s="63"/>
      <c r="E30" s="79" t="e">
        <f t="shared" si="11"/>
        <v>#DIV/0!</v>
      </c>
      <c r="F30" s="75"/>
      <c r="G30" s="24">
        <f t="shared" ref="G30:G41" si="12">C28/$C$39</f>
        <v>0.99457712646651053</v>
      </c>
      <c r="H30" s="25" t="e">
        <f t="shared" ref="H30:H41" si="13">D28/$D$39</f>
        <v>#DIV/0!</v>
      </c>
      <c r="L30" s="2"/>
      <c r="M30" s="2"/>
      <c r="N30" s="2"/>
      <c r="O30" s="2"/>
      <c r="Y30" s="2"/>
      <c r="Z30" s="2"/>
      <c r="AA30" s="2"/>
      <c r="AB30" s="2"/>
      <c r="AC30" s="2"/>
    </row>
    <row r="31" spans="2:29" ht="16" thickBot="1" x14ac:dyDescent="0.25">
      <c r="B31" s="81" t="s">
        <v>38</v>
      </c>
      <c r="C31" s="224">
        <f>SUM(Planning!D13,'Development of Systems'!D27,Advocacy!D11,Legislation!D11,Promotion!D11,'Initial Training'!D12,'Program Management'!D14,'Equitment Maintenance'!D12,'Monitoring and Eval'!D12,Utilization!D11,'Recurrent Training'!D12)</f>
        <v>1625</v>
      </c>
      <c r="D31" s="63"/>
      <c r="E31" s="79" t="e">
        <f t="shared" si="11"/>
        <v>#DIV/0!</v>
      </c>
      <c r="F31" s="75"/>
      <c r="G31" s="24">
        <f t="shared" si="12"/>
        <v>5.8689970164582488E-4</v>
      </c>
      <c r="H31" s="25" t="e">
        <f t="shared" si="13"/>
        <v>#DIV/0!</v>
      </c>
      <c r="L31" s="2"/>
      <c r="M31" s="2"/>
      <c r="N31" s="2"/>
      <c r="O31" s="2"/>
      <c r="Y31" s="2"/>
      <c r="Z31" s="2"/>
      <c r="AA31" s="2"/>
      <c r="AB31" s="2"/>
      <c r="AC31" s="2"/>
    </row>
    <row r="32" spans="2:29" x14ac:dyDescent="0.2">
      <c r="B32" s="80" t="s">
        <v>39</v>
      </c>
      <c r="C32" s="224">
        <f>SUM(Planning!D16,'Development of Systems'!D29,Advocacy!D14,Legislation!D13,Promotion!D13,'Initial Training'!D16,'Program Management'!D16,'Equitment Maintenance'!D14,'Monitoring and Eval'!D14,Utilization!D13,'Recurrent Training'!D14)</f>
        <v>3635.2696177062371</v>
      </c>
      <c r="D32" s="63"/>
      <c r="E32" s="79" t="e">
        <f t="shared" si="11"/>
        <v>#DIV/0!</v>
      </c>
      <c r="F32" s="75"/>
      <c r="G32" s="24">
        <f t="shared" si="12"/>
        <v>0</v>
      </c>
      <c r="H32" s="25" t="e">
        <f t="shared" si="13"/>
        <v>#DIV/0!</v>
      </c>
      <c r="L32" s="233" t="s">
        <v>14</v>
      </c>
      <c r="M32" s="234"/>
      <c r="N32" s="234"/>
      <c r="O32" s="235"/>
      <c r="Y32" s="2"/>
      <c r="Z32" s="2"/>
      <c r="AA32" s="2"/>
      <c r="AB32" s="2"/>
      <c r="AC32" s="2"/>
    </row>
    <row r="33" spans="2:29" x14ac:dyDescent="0.2">
      <c r="B33" s="80" t="s">
        <v>34</v>
      </c>
      <c r="C33" s="224">
        <f>SUM(Planning!D18,'Development of Systems'!D34,Advocacy!D16,Legislation!D15,Promotion!D15,'Initial Training'!D17,'Program Management'!D18,'Equitment Maintenance'!D16,'Monitoring and Eval'!D16,Utilization!D15,'Recurrent Training'!D16)</f>
        <v>500</v>
      </c>
      <c r="D33" s="63"/>
      <c r="E33" s="79" t="e">
        <f t="shared" si="11"/>
        <v>#DIV/0!</v>
      </c>
      <c r="F33" s="75"/>
      <c r="G33" s="24">
        <f t="shared" si="12"/>
        <v>9.9345001580673493E-4</v>
      </c>
      <c r="H33" s="25" t="e">
        <f t="shared" si="13"/>
        <v>#DIV/0!</v>
      </c>
      <c r="L33" s="80" t="s">
        <v>37</v>
      </c>
      <c r="M33" s="67">
        <f>N33</f>
        <v>1626843.6305732485</v>
      </c>
      <c r="N33" s="67">
        <f>INDEX(C28:D28, MATCH('Cost Summary'!$J$28, $C$27:$D$27,0))</f>
        <v>1626843.6305732485</v>
      </c>
      <c r="O33" s="67"/>
      <c r="Y33" s="2"/>
      <c r="Z33" s="2"/>
      <c r="AA33" s="2"/>
      <c r="AB33" s="2"/>
      <c r="AC33" s="2"/>
    </row>
    <row r="34" spans="2:29" x14ac:dyDescent="0.2">
      <c r="B34" s="81" t="s">
        <v>35</v>
      </c>
      <c r="C34" s="224">
        <f>SUM(Planning!D22,'Development of Systems'!D36,Advocacy!D18,Legislation!D17,Promotion!D17,'Initial Training'!D18,'Program Management'!D17,'Equitment Maintenance'!D18,'Monitoring and Eval'!D18,Utilization!D17,'Recurrent Training'!D18)</f>
        <v>1720</v>
      </c>
      <c r="D34" s="63"/>
      <c r="E34" s="79" t="e">
        <f t="shared" si="11"/>
        <v>#DIV/0!</v>
      </c>
      <c r="F34" s="75"/>
      <c r="G34" s="24">
        <f t="shared" si="12"/>
        <v>2.2224360979520028E-3</v>
      </c>
      <c r="H34" s="25" t="e">
        <f t="shared" si="13"/>
        <v>#DIV/0!</v>
      </c>
      <c r="L34" s="80" t="s">
        <v>33</v>
      </c>
      <c r="M34" s="67">
        <f>N33</f>
        <v>1626843.6305732485</v>
      </c>
      <c r="N34" s="67">
        <f>INDEX(C29:D29, MATCH('Cost Summary'!$J$28, $C$27:$D$27,0))</f>
        <v>960</v>
      </c>
      <c r="O34" s="67">
        <f t="shared" ref="O34:O44" si="14">N34</f>
        <v>960</v>
      </c>
      <c r="Y34" s="2"/>
      <c r="Z34" s="2"/>
      <c r="AA34" s="2"/>
      <c r="AB34" s="2"/>
      <c r="AC34" s="2"/>
    </row>
    <row r="35" spans="2:29" x14ac:dyDescent="0.2">
      <c r="B35" s="80" t="s">
        <v>42</v>
      </c>
      <c r="C35" s="224">
        <f>SUM(Planning!D25,'Development of Systems'!D38,Advocacy!D20,Legislation!D19,Promotion!D19,'Initial Training'!D20,'Program Management'!D19,'Equitment Maintenance'!D20,'Monitoring and Eval'!D20,Utilization!D19,'Recurrent Training'!D21)</f>
        <v>0</v>
      </c>
      <c r="D35" s="63"/>
      <c r="E35" s="79" t="e">
        <f t="shared" si="11"/>
        <v>#DIV/0!</v>
      </c>
      <c r="F35" s="75"/>
      <c r="G35" s="24">
        <f t="shared" si="12"/>
        <v>3.0567692794053383E-4</v>
      </c>
      <c r="H35" s="25" t="e">
        <f t="shared" si="13"/>
        <v>#DIV/0!</v>
      </c>
      <c r="L35" s="81" t="s">
        <v>41</v>
      </c>
      <c r="M35" s="67">
        <f t="shared" ref="M35:M43" si="15">M34+N34</f>
        <v>1627803.6305732485</v>
      </c>
      <c r="N35" s="67">
        <f>INDEX(C30:D30, MATCH('Cost Summary'!$J$28, $C$27:$D$27,0))</f>
        <v>0</v>
      </c>
      <c r="O35" s="67">
        <f t="shared" si="14"/>
        <v>0</v>
      </c>
      <c r="Y35" s="2"/>
      <c r="Z35" s="2"/>
      <c r="AA35" s="2"/>
      <c r="AB35" s="2"/>
      <c r="AC35" s="2"/>
    </row>
    <row r="36" spans="2:29" x14ac:dyDescent="0.2">
      <c r="B36" s="80" t="s">
        <v>36</v>
      </c>
      <c r="C36" s="224">
        <f>SUM(Planning!D27,'Development of Systems'!D40,Advocacy!D22,Legislation!D21,Promotion!D21,'Initial Training'!D22,'Program Management'!D21,'Equitment Maintenance'!D22,'Monitoring and Eval'!D22,Utilization!D21,'Recurrent Training'!D23)</f>
        <v>430</v>
      </c>
      <c r="D36" s="63"/>
      <c r="E36" s="79" t="e">
        <f t="shared" si="11"/>
        <v>#DIV/0!</v>
      </c>
      <c r="F36" s="75"/>
      <c r="G36" s="24">
        <f t="shared" si="12"/>
        <v>1.0515286321154363E-3</v>
      </c>
      <c r="H36" s="25" t="e">
        <f t="shared" si="13"/>
        <v>#DIV/0!</v>
      </c>
      <c r="L36" s="81" t="s">
        <v>38</v>
      </c>
      <c r="M36" s="67">
        <f t="shared" si="15"/>
        <v>1627803.6305732485</v>
      </c>
      <c r="N36" s="67">
        <f>INDEX(C31:D31, MATCH('Cost Summary'!$J$28, $C$27:$D$27,0))</f>
        <v>1625</v>
      </c>
      <c r="O36" s="67">
        <f t="shared" si="14"/>
        <v>1625</v>
      </c>
      <c r="Y36" s="2"/>
      <c r="Z36" s="2"/>
      <c r="AA36" s="2"/>
      <c r="AB36" s="2"/>
      <c r="AC36" s="2"/>
    </row>
    <row r="37" spans="2:29" ht="16" customHeight="1" x14ac:dyDescent="0.2">
      <c r="B37" s="80" t="s">
        <v>13</v>
      </c>
      <c r="C37" s="224">
        <f>SUM(Planning!D29,'Development of Systems'!D42,Advocacy!D24,Legislation!D23,Promotion!D25,'Initial Training'!D24,'Program Management'!D23,'Equitment Maintenance'!D24,'Monitoring and Eval'!D24,Utilization!D23,'Recurrent Training'!D25)</f>
        <v>0</v>
      </c>
      <c r="D37" s="63"/>
      <c r="E37" s="79" t="e">
        <f t="shared" si="11"/>
        <v>#DIV/0!</v>
      </c>
      <c r="F37" s="75"/>
      <c r="G37" s="24">
        <f t="shared" si="12"/>
        <v>0</v>
      </c>
      <c r="H37" s="25" t="e">
        <f t="shared" si="13"/>
        <v>#DIV/0!</v>
      </c>
      <c r="L37" s="80" t="s">
        <v>39</v>
      </c>
      <c r="M37" s="67">
        <f t="shared" si="15"/>
        <v>1629428.6305732485</v>
      </c>
      <c r="N37" s="67">
        <f>INDEX(C32:D32, MATCH('Cost Summary'!$J$28, $C$27:$D$27,0))</f>
        <v>3635.2696177062371</v>
      </c>
      <c r="O37" s="67">
        <f t="shared" si="14"/>
        <v>3635.2696177062371</v>
      </c>
      <c r="Y37" s="2"/>
      <c r="Z37" s="2"/>
      <c r="AA37" s="2"/>
      <c r="AB37" s="2"/>
      <c r="AC37" s="2"/>
    </row>
    <row r="38" spans="2:29" ht="16" customHeight="1" x14ac:dyDescent="0.2">
      <c r="B38" s="81" t="s">
        <v>40</v>
      </c>
      <c r="C38" s="224">
        <f>SUM(Planning!D31,'Development of Systems'!D44,Advocacy!D26,Legislation!D25,Promotion!D27,'Initial Training'!D26,'Program Management'!D25,'Equitment Maintenance'!D26,'Monitoring and Eval'!D26,Utilization!D25,'Recurrent Training'!D27)</f>
        <v>0</v>
      </c>
      <c r="D38" s="63"/>
      <c r="E38" s="79" t="e">
        <f t="shared" si="11"/>
        <v>#DIV/0!</v>
      </c>
      <c r="F38" s="75"/>
      <c r="G38" s="24">
        <f t="shared" si="12"/>
        <v>2.6288215802885908E-4</v>
      </c>
      <c r="H38" s="25" t="e">
        <f t="shared" si="13"/>
        <v>#DIV/0!</v>
      </c>
      <c r="L38" s="80" t="s">
        <v>34</v>
      </c>
      <c r="M38" s="67">
        <f t="shared" si="15"/>
        <v>1633063.9001909548</v>
      </c>
      <c r="N38" s="67">
        <f>INDEX(C33:D33, MATCH('Cost Summary'!$J$28, $C$27:$D$27,0))</f>
        <v>500</v>
      </c>
      <c r="O38" s="67">
        <f t="shared" si="14"/>
        <v>500</v>
      </c>
      <c r="Y38" s="2"/>
      <c r="Z38" s="2"/>
      <c r="AA38" s="2"/>
      <c r="AB38" s="2"/>
      <c r="AC38" s="2"/>
    </row>
    <row r="39" spans="2:29" ht="16" customHeight="1" x14ac:dyDescent="0.2">
      <c r="B39" s="64" t="s">
        <v>4</v>
      </c>
      <c r="C39" s="225">
        <f>SUM(C28:C38)</f>
        <v>1635713.9001909548</v>
      </c>
      <c r="D39" s="76">
        <f>SUM(D29:D36)</f>
        <v>0</v>
      </c>
      <c r="E39" s="77" t="e">
        <f t="shared" si="11"/>
        <v>#DIV/0!</v>
      </c>
      <c r="F39" s="75"/>
      <c r="G39" s="24">
        <f t="shared" si="12"/>
        <v>0</v>
      </c>
      <c r="H39" s="25" t="e">
        <f t="shared" si="13"/>
        <v>#DIV/0!</v>
      </c>
      <c r="L39" s="81" t="s">
        <v>35</v>
      </c>
      <c r="M39" s="67">
        <f t="shared" si="15"/>
        <v>1633563.9001909548</v>
      </c>
      <c r="N39" s="67">
        <f>INDEX(C34:D34, MATCH('Cost Summary'!$J$28, $C$27:$D$27,0))</f>
        <v>1720</v>
      </c>
      <c r="O39" s="67">
        <f t="shared" si="14"/>
        <v>1720</v>
      </c>
      <c r="Y39" s="2"/>
      <c r="Z39" s="2"/>
      <c r="AA39" s="2"/>
      <c r="AB39" s="2"/>
      <c r="AC39" s="2"/>
    </row>
    <row r="40" spans="2:29" ht="16" customHeight="1" x14ac:dyDescent="0.2">
      <c r="B40" s="82"/>
      <c r="C40" s="226"/>
      <c r="D40" s="82"/>
      <c r="E40" s="83"/>
      <c r="F40" s="75"/>
      <c r="G40" s="24">
        <f t="shared" si="12"/>
        <v>0</v>
      </c>
      <c r="H40" s="25" t="e">
        <f t="shared" si="13"/>
        <v>#DIV/0!</v>
      </c>
      <c r="L40" s="80" t="s">
        <v>42</v>
      </c>
      <c r="M40" s="67">
        <f t="shared" si="15"/>
        <v>1635283.9001909548</v>
      </c>
      <c r="N40" s="67">
        <f>INDEX(C35:D35, MATCH('Cost Summary'!$J$28, $C$27:$D$27,0))</f>
        <v>0</v>
      </c>
      <c r="O40" s="67">
        <f t="shared" si="14"/>
        <v>0</v>
      </c>
      <c r="Y40" s="2"/>
      <c r="Z40" s="2"/>
      <c r="AA40" s="2"/>
      <c r="AB40" s="2"/>
      <c r="AC40" s="2"/>
    </row>
    <row r="41" spans="2:29" x14ac:dyDescent="0.2">
      <c r="B41" s="78"/>
      <c r="C41" s="227"/>
      <c r="D41" s="78"/>
      <c r="E41" s="75"/>
      <c r="F41" s="75"/>
      <c r="G41" s="148">
        <f t="shared" si="12"/>
        <v>1</v>
      </c>
      <c r="H41" s="149" t="e">
        <f t="shared" si="13"/>
        <v>#DIV/0!</v>
      </c>
      <c r="L41" s="80" t="s">
        <v>36</v>
      </c>
      <c r="M41" s="67">
        <f t="shared" si="15"/>
        <v>1635283.9001909548</v>
      </c>
      <c r="N41" s="67">
        <f>INDEX(C36:D36, MATCH('Cost Summary'!$J$28, $C$27:$D$27,0))</f>
        <v>430</v>
      </c>
      <c r="O41" s="67">
        <f t="shared" si="14"/>
        <v>430</v>
      </c>
      <c r="Z41" s="2"/>
      <c r="AA41" s="2"/>
      <c r="AB41" s="2"/>
      <c r="AC41" s="2"/>
    </row>
    <row r="42" spans="2:29" s="3" customFormat="1" x14ac:dyDescent="0.2">
      <c r="B42" s="71"/>
      <c r="C42" s="218"/>
      <c r="D42" s="71"/>
      <c r="E42" s="71"/>
      <c r="F42" s="75"/>
      <c r="L42" s="80" t="s">
        <v>13</v>
      </c>
      <c r="M42" s="67">
        <f t="shared" si="15"/>
        <v>1635713.9001909548</v>
      </c>
      <c r="N42" s="67">
        <f>INDEX(C37:D37, MATCH('Cost Summary'!$J$28, $C$27:$D$27,0))</f>
        <v>0</v>
      </c>
      <c r="O42" s="67">
        <f t="shared" si="14"/>
        <v>0</v>
      </c>
    </row>
    <row r="43" spans="2:29" ht="16" x14ac:dyDescent="0.2">
      <c r="B43" s="236" t="s">
        <v>72</v>
      </c>
      <c r="C43" s="236"/>
      <c r="D43" s="236"/>
      <c r="E43" s="236"/>
      <c r="F43" s="75"/>
      <c r="G43" s="3"/>
      <c r="L43" s="81" t="s">
        <v>40</v>
      </c>
      <c r="M43" s="68">
        <f t="shared" si="15"/>
        <v>1635713.9001909548</v>
      </c>
      <c r="N43" s="68">
        <f>INDEX(C38:D38, MATCH('Cost Summary'!$J$28, $C$27:$D$27,0))</f>
        <v>0</v>
      </c>
      <c r="O43" s="68">
        <f t="shared" si="14"/>
        <v>0</v>
      </c>
      <c r="Z43" s="2"/>
      <c r="AA43" s="2"/>
      <c r="AB43" s="2"/>
      <c r="AC43" s="2"/>
    </row>
    <row r="44" spans="2:29" ht="48" x14ac:dyDescent="0.2">
      <c r="B44" s="109" t="s">
        <v>5</v>
      </c>
      <c r="C44" s="221" t="s">
        <v>17</v>
      </c>
      <c r="D44" s="110" t="s">
        <v>18</v>
      </c>
      <c r="E44" s="110" t="s">
        <v>20</v>
      </c>
      <c r="L44" s="64" t="s">
        <v>4</v>
      </c>
      <c r="M44" s="69">
        <v>0</v>
      </c>
      <c r="N44" s="69">
        <f>INDEX(C39:D39, MATCH('Cost Summary'!$J$28, $C$27:$D$27,0))</f>
        <v>1635713.9001909548</v>
      </c>
      <c r="O44" s="69">
        <f t="shared" si="14"/>
        <v>1635713.9001909548</v>
      </c>
      <c r="Z44" s="2"/>
      <c r="AA44" s="2"/>
      <c r="AB44" s="2"/>
      <c r="AC44" s="2"/>
    </row>
    <row r="45" spans="2:29" ht="16" x14ac:dyDescent="0.2">
      <c r="B45" s="141" t="s">
        <v>23</v>
      </c>
      <c r="C45" s="228">
        <f>SUM(C11:C13)</f>
        <v>34683.900190954642</v>
      </c>
      <c r="D45" s="142">
        <f>SUM(D11:D13)</f>
        <v>0</v>
      </c>
      <c r="E45" s="143">
        <f>INDEX(G47:H47,MATCH($E$44,$G$46:$H$46,0))</f>
        <v>2.1204136118734222E-2</v>
      </c>
      <c r="H45" s="23"/>
    </row>
    <row r="46" spans="2:29" ht="32" x14ac:dyDescent="0.2">
      <c r="B46" s="141" t="s">
        <v>24</v>
      </c>
      <c r="C46" s="228">
        <f>SUM(C14:C16)</f>
        <v>31430</v>
      </c>
      <c r="D46" s="142">
        <f>SUM(D14:D16)</f>
        <v>0</v>
      </c>
      <c r="E46" s="143">
        <f>INDEX(G48:H48,MATCH($E$44,$G$46:$H$46,0))</f>
        <v>1.9214851690341959E-2</v>
      </c>
      <c r="G46" s="119" t="s">
        <v>20</v>
      </c>
      <c r="H46" s="119" t="s">
        <v>21</v>
      </c>
    </row>
    <row r="47" spans="2:29" ht="16" x14ac:dyDescent="0.2">
      <c r="B47" s="141" t="s">
        <v>25</v>
      </c>
      <c r="C47" s="228">
        <f>SUM(C17:C21)</f>
        <v>1569600</v>
      </c>
      <c r="D47" s="142">
        <f>SUM(D17:D21)</f>
        <v>0</v>
      </c>
      <c r="E47" s="143">
        <f>INDEX(G49:H49,MATCH($E$44,$G$46:$H$46,0))</f>
        <v>0.95958101219092384</v>
      </c>
      <c r="G47" s="120">
        <f t="shared" ref="G47:H50" si="16">C45/$C$48</f>
        <v>2.1204136118734222E-2</v>
      </c>
      <c r="H47" s="120">
        <f t="shared" si="16"/>
        <v>0</v>
      </c>
    </row>
    <row r="48" spans="2:29" ht="16" x14ac:dyDescent="0.2">
      <c r="B48" s="116" t="s">
        <v>4</v>
      </c>
      <c r="C48" s="117">
        <f>SUM(C45:C47)</f>
        <v>1635713.9001909546</v>
      </c>
      <c r="D48" s="117">
        <f>SUM(D45:D47)</f>
        <v>0</v>
      </c>
      <c r="E48" s="118">
        <f>INDEX(G50:H50,MATCH($E$10,$G$10:$H$10,0))</f>
        <v>1</v>
      </c>
      <c r="G48" s="120">
        <f t="shared" si="16"/>
        <v>1.9214851690341959E-2</v>
      </c>
      <c r="H48" s="120">
        <f t="shared" si="16"/>
        <v>0</v>
      </c>
    </row>
    <row r="49" spans="2:29" ht="16" x14ac:dyDescent="0.2">
      <c r="G49" s="139">
        <f t="shared" si="16"/>
        <v>0.95958101219092384</v>
      </c>
      <c r="H49" s="139">
        <f t="shared" si="16"/>
        <v>0</v>
      </c>
    </row>
    <row r="50" spans="2:29" ht="16" x14ac:dyDescent="0.2">
      <c r="G50" s="140">
        <f t="shared" si="16"/>
        <v>1</v>
      </c>
      <c r="H50" s="140">
        <f t="shared" si="16"/>
        <v>0</v>
      </c>
    </row>
    <row r="51" spans="2:29" ht="16" x14ac:dyDescent="0.2">
      <c r="B51" s="238" t="s">
        <v>48</v>
      </c>
      <c r="C51" s="238"/>
      <c r="D51" s="238"/>
      <c r="E51" s="238"/>
      <c r="F51" s="238"/>
      <c r="H51" s="11"/>
    </row>
    <row r="52" spans="2:29" ht="16" x14ac:dyDescent="0.2">
      <c r="B52" s="129"/>
      <c r="C52" s="229" t="s">
        <v>8</v>
      </c>
      <c r="D52" s="130" t="s">
        <v>9</v>
      </c>
      <c r="E52" s="130" t="s">
        <v>10</v>
      </c>
      <c r="F52" s="131" t="s">
        <v>11</v>
      </c>
      <c r="H52" s="11"/>
    </row>
    <row r="53" spans="2:29" ht="16" x14ac:dyDescent="0.2">
      <c r="B53" s="111" t="s">
        <v>26</v>
      </c>
      <c r="C53" s="230">
        <f>SUMIF(Planning!$F$5:$F$34,C52,Planning!$D$5:$D$34)</f>
        <v>1780</v>
      </c>
      <c r="D53" s="133">
        <f>SUMIF(Planning!$F$5:$F$34,D52,Planning!$D$5:$D$34)</f>
        <v>1205</v>
      </c>
      <c r="E53" s="133">
        <f>SUMIF(Planning!$F$5:$F$34,E52,Planning!$D$5:$D$34)</f>
        <v>0</v>
      </c>
      <c r="F53" s="133">
        <f>SUMIF(Planning!$F$5:$F$34,F52,Planning!$D$5:$D$34)</f>
        <v>0</v>
      </c>
      <c r="G53" s="128"/>
      <c r="H53" s="11"/>
      <c r="P53" s="2"/>
      <c r="Q53" s="2"/>
      <c r="R53" s="2"/>
      <c r="S53" s="2"/>
      <c r="T53" s="2"/>
      <c r="U53" s="2"/>
      <c r="V53" s="2"/>
      <c r="W53" s="2"/>
      <c r="X53" s="2"/>
      <c r="Y53" s="2"/>
      <c r="Z53" s="2"/>
      <c r="AA53" s="2"/>
      <c r="AB53" s="2"/>
      <c r="AC53" s="2"/>
    </row>
    <row r="54" spans="2:29" ht="16" x14ac:dyDescent="0.2">
      <c r="B54" s="111" t="s">
        <v>43</v>
      </c>
      <c r="C54" s="230">
        <f>SUMIF('Development of Systems'!$F$5:$F$47,'Cost Summary'!C52,'Development of Systems'!$D$5:$D$47)</f>
        <v>26563.630573248407</v>
      </c>
      <c r="D54" s="133">
        <f>SUMIF('Development of Systems'!$F$5:$F$47,'Cost Summary'!D52,'Development of Systems'!$D$5:$D$47)</f>
        <v>3635.2696177062371</v>
      </c>
      <c r="E54" s="133">
        <f>SUMIF('Development of Systems'!$F$5:$F$47,'Cost Summary'!E52,'Development of Systems'!$D$5:$D$47)</f>
        <v>0</v>
      </c>
      <c r="F54" s="133">
        <f>SUMIF('Development of Systems'!$F$5:$F$47,'Cost Summary'!F52,'Development of Systems'!$D$5:$D$47)</f>
        <v>0</v>
      </c>
      <c r="G54" s="132" t="s">
        <v>0</v>
      </c>
      <c r="H54" s="11"/>
      <c r="P54" s="2"/>
      <c r="Q54" s="2"/>
      <c r="R54" s="2"/>
      <c r="S54" s="2"/>
      <c r="T54" s="2"/>
      <c r="U54" s="2"/>
      <c r="V54" s="2"/>
      <c r="W54" s="2"/>
      <c r="X54" s="2"/>
      <c r="Y54" s="2"/>
      <c r="Z54" s="2"/>
      <c r="AA54" s="2"/>
      <c r="AB54" s="2"/>
      <c r="AC54" s="2"/>
    </row>
    <row r="55" spans="2:29" ht="16" x14ac:dyDescent="0.2">
      <c r="B55" s="111" t="s">
        <v>27</v>
      </c>
      <c r="C55" s="230">
        <f>SUMIF(Advocacy!$F$5:$F$29,'Cost Summary'!C52,Advocacy!$D$5:$D$29)</f>
        <v>1500</v>
      </c>
      <c r="D55" s="133">
        <f>SUMIF(Advocacy!$F$5:$F$29,'Cost Summary'!D52,Advocacy!$E$5:$E$29)</f>
        <v>0</v>
      </c>
      <c r="E55" s="133">
        <f>SUMIF(Advocacy!$F$5:$F$29,'Cost Summary'!E52,Advocacy!$E$5:$E$29)</f>
        <v>0</v>
      </c>
      <c r="F55" s="133">
        <f>SUMIF(Advocacy!$F$5:$F$29,'Cost Summary'!F52,Advocacy!$E$5:$E$29)</f>
        <v>0</v>
      </c>
      <c r="G55" s="134">
        <f t="shared" ref="G55:G65" si="17">C11</f>
        <v>2985</v>
      </c>
    </row>
    <row r="56" spans="2:29" ht="16" x14ac:dyDescent="0.2">
      <c r="B56" s="111" t="s">
        <v>28</v>
      </c>
      <c r="C56" s="230">
        <f>SUMIF(Legislation!$F$5:$F$28,'Cost Summary'!C52,Legislation!$D$5:$D$28)</f>
        <v>0</v>
      </c>
      <c r="D56" s="133">
        <f>SUMIF(Legislation!$F$5:$F$28,'Cost Summary'!D52,Legislation!$D$5:$D$28)</f>
        <v>0</v>
      </c>
      <c r="E56" s="133">
        <f>SUMIF(Legislation!$F$5:$F$28,'Cost Summary'!E52,Legislation!$D$5:$D$28)</f>
        <v>0</v>
      </c>
      <c r="F56" s="133">
        <f>SUMIF(Legislation!$F$5:$F$28,'Cost Summary'!F52,Legislation!$D$5:$D$28)</f>
        <v>0</v>
      </c>
      <c r="G56" s="134">
        <f t="shared" si="17"/>
        <v>30198.900190954642</v>
      </c>
      <c r="L56" s="2"/>
      <c r="M56" s="2"/>
      <c r="N56" s="2"/>
      <c r="O56" s="2"/>
      <c r="P56" s="2"/>
      <c r="Q56" s="2"/>
      <c r="R56" s="2"/>
      <c r="S56" s="2"/>
      <c r="T56" s="2"/>
      <c r="U56" s="2"/>
      <c r="V56" s="2"/>
      <c r="W56" s="2"/>
      <c r="X56" s="2"/>
      <c r="Y56" s="2"/>
      <c r="Z56" s="2"/>
      <c r="AA56" s="2"/>
      <c r="AB56" s="2"/>
      <c r="AC56" s="2"/>
    </row>
    <row r="57" spans="2:29" ht="16" x14ac:dyDescent="0.2">
      <c r="B57" s="111" t="s">
        <v>29</v>
      </c>
      <c r="C57" s="230">
        <f>SUMIF(Promotion!$F$5:$F$30,'Cost Summary'!C52,Promotion!$D$5:$D$30)</f>
        <v>430</v>
      </c>
      <c r="D57" s="133">
        <f>SUMIF(Promotion!$F$5:$F$30,'Cost Summary'!D52,Promotion!$D$5:$D$30)</f>
        <v>0</v>
      </c>
      <c r="E57" s="133">
        <f>SUMIF(Promotion!$F$5:$F$30,'Cost Summary'!E52,Promotion!$D$5:$D$30)</f>
        <v>0</v>
      </c>
      <c r="F57" s="133">
        <f>SUMIF(Promotion!$F$5:$F$30,'Cost Summary'!F52,Promotion!$D$5:$D$30)</f>
        <v>0</v>
      </c>
      <c r="G57" s="134">
        <f t="shared" si="17"/>
        <v>1500</v>
      </c>
      <c r="L57" s="2"/>
      <c r="M57" s="2"/>
      <c r="N57" s="2"/>
      <c r="O57" s="2"/>
      <c r="P57" s="2"/>
      <c r="Q57" s="2"/>
      <c r="R57" s="2"/>
      <c r="S57" s="2"/>
      <c r="T57" s="2"/>
      <c r="U57" s="2"/>
      <c r="V57" s="2"/>
      <c r="W57" s="2"/>
      <c r="X57" s="2"/>
      <c r="Y57" s="2"/>
      <c r="Z57" s="2"/>
      <c r="AA57" s="2"/>
      <c r="AB57" s="2"/>
      <c r="AC57" s="2"/>
    </row>
    <row r="58" spans="2:29" ht="16" x14ac:dyDescent="0.2">
      <c r="B58" s="111" t="s">
        <v>44</v>
      </c>
      <c r="C58" s="230">
        <f>SUMIF('Initial Training'!$F$5:$F$29,'Cost Summary'!C52,'Initial Training'!$D$5:$D$29)</f>
        <v>0</v>
      </c>
      <c r="D58" s="133">
        <f>SUMIF('Initial Training'!$F$5:$F$29,'Cost Summary'!D52,'Initial Training'!$D$5:$D$29)</f>
        <v>31000</v>
      </c>
      <c r="E58" s="133">
        <f>SUMIF('Initial Training'!$F$5:$F$29,'Cost Summary'!E52,'Initial Training'!$D$5:$D$29)</f>
        <v>0</v>
      </c>
      <c r="F58" s="133">
        <f>SUMIF('Initial Training'!$F$5:$F$29,'Cost Summary'!F52,'Initial Training'!$D$5:$D$29)</f>
        <v>0</v>
      </c>
      <c r="G58" s="134">
        <f t="shared" si="17"/>
        <v>0</v>
      </c>
      <c r="L58" s="2"/>
      <c r="M58" s="2"/>
      <c r="N58" s="2"/>
      <c r="O58" s="2"/>
      <c r="P58" s="2"/>
      <c r="Q58" s="2"/>
      <c r="R58" s="2"/>
      <c r="S58" s="2"/>
      <c r="T58" s="2"/>
      <c r="U58" s="2"/>
      <c r="V58" s="2"/>
      <c r="W58" s="2"/>
      <c r="X58" s="2"/>
      <c r="Y58" s="2"/>
      <c r="Z58" s="2"/>
      <c r="AA58" s="2"/>
      <c r="AB58" s="2"/>
      <c r="AC58" s="2"/>
    </row>
    <row r="59" spans="2:29" ht="19" x14ac:dyDescent="0.25">
      <c r="B59" s="111" t="s">
        <v>30</v>
      </c>
      <c r="C59" s="230">
        <f>SUMIF('Program Management'!$F$5:$F$28,C52,'Program Management'!$D$5:$D$28)</f>
        <v>1560000</v>
      </c>
      <c r="D59" s="133">
        <f>SUMIF('Program Management'!$F$5:$F$28,D52,'Program Management'!$D$5:$D$28)</f>
        <v>0</v>
      </c>
      <c r="E59" s="133">
        <f>SUMIF('Program Management'!$F$5:$F$28,E52,'Program Management'!$D$5:$D$28)</f>
        <v>0</v>
      </c>
      <c r="F59" s="133">
        <f>SUMIF('Program Management'!$F$5:$F$28,F52,'Program Management'!$D$5:$D$28)</f>
        <v>0</v>
      </c>
      <c r="G59" s="134">
        <f t="shared" si="17"/>
        <v>430</v>
      </c>
      <c r="J59" s="144" t="s">
        <v>53</v>
      </c>
      <c r="L59" s="2"/>
      <c r="M59" s="2"/>
      <c r="N59" s="2"/>
      <c r="O59" s="2"/>
      <c r="P59" s="2"/>
      <c r="Q59" s="2"/>
      <c r="R59" s="2"/>
      <c r="S59" s="2"/>
      <c r="T59" s="2"/>
      <c r="U59" s="2"/>
      <c r="V59" s="2"/>
      <c r="W59" s="2"/>
      <c r="X59" s="2"/>
      <c r="Y59" s="2"/>
      <c r="Z59" s="2"/>
      <c r="AA59" s="2"/>
      <c r="AB59" s="2"/>
      <c r="AC59" s="2"/>
    </row>
    <row r="60" spans="2:29" ht="19" x14ac:dyDescent="0.25">
      <c r="B60" s="114" t="s">
        <v>45</v>
      </c>
      <c r="C60" s="230">
        <f>SUMIF('Equitment Maintenance'!$F$5:$F$29,'Cost Summary'!C52,'Equitment Maintenance'!$D$5:$D$29)</f>
        <v>2000</v>
      </c>
      <c r="D60" s="133">
        <f>SUMIF('Equitment Maintenance'!$F$5:$F$29,'Cost Summary'!D52,'Equitment Maintenance'!$D$5:$D$29)</f>
        <v>0</v>
      </c>
      <c r="E60" s="133">
        <f>SUMIF('Equitment Maintenance'!$F$5:$F$29,'Cost Summary'!E52,'Equitment Maintenance'!$D$5:$D$29)</f>
        <v>0</v>
      </c>
      <c r="F60" s="133">
        <f>SUMIF('Equitment Maintenance'!$F$5:$F$29,'Cost Summary'!F52,'Equitment Maintenance'!$D$5:$D$29)</f>
        <v>0</v>
      </c>
      <c r="G60" s="134">
        <f t="shared" si="17"/>
        <v>31000</v>
      </c>
      <c r="J60" s="145" t="s">
        <v>17</v>
      </c>
      <c r="L60" s="2"/>
      <c r="M60" s="2"/>
      <c r="N60" s="2"/>
      <c r="O60" s="2"/>
      <c r="P60" s="2"/>
      <c r="Q60" s="2"/>
      <c r="R60" s="2"/>
      <c r="S60" s="2"/>
      <c r="T60" s="2"/>
      <c r="U60" s="2"/>
      <c r="V60" s="2"/>
      <c r="W60" s="2"/>
      <c r="X60" s="2"/>
      <c r="Y60" s="2"/>
      <c r="Z60" s="2"/>
      <c r="AA60" s="2"/>
      <c r="AB60" s="2"/>
      <c r="AC60" s="2"/>
    </row>
    <row r="61" spans="2:29" ht="16" x14ac:dyDescent="0.2">
      <c r="B61" s="114" t="s">
        <v>31</v>
      </c>
      <c r="C61" s="230">
        <f>SUMIF('Monitoring and Eval'!$F$5:$F$29,'Cost Summary'!C52,'Monitoring and Eval'!$D$5:$D$29)</f>
        <v>0</v>
      </c>
      <c r="D61" s="133">
        <f>SUMIF('Monitoring and Eval'!$F$5:$F$29,'Cost Summary'!D52,'Monitoring and Eval'!$D$5:$D$29)</f>
        <v>0</v>
      </c>
      <c r="E61" s="133">
        <f>SUMIF('Monitoring and Eval'!$F$5:$F$29,'Cost Summary'!E52,'Monitoring and Eval'!$D$5:$D$29)</f>
        <v>0</v>
      </c>
      <c r="F61" s="133">
        <f>SUMIF('Monitoring and Eval'!$F$5:$F$29,'Cost Summary'!F52,'Monitoring and Eval'!$D$5:$D$29)</f>
        <v>0</v>
      </c>
      <c r="G61" s="134">
        <f t="shared" si="17"/>
        <v>1560000</v>
      </c>
      <c r="L61" s="2"/>
      <c r="M61" s="2"/>
      <c r="N61" s="2"/>
      <c r="O61" s="2"/>
      <c r="P61" s="2"/>
      <c r="Q61" s="2"/>
      <c r="R61" s="2"/>
      <c r="S61" s="2"/>
      <c r="T61" s="2"/>
      <c r="U61" s="2"/>
      <c r="V61" s="2"/>
      <c r="W61" s="2"/>
      <c r="X61" s="2"/>
      <c r="Y61" s="2"/>
      <c r="Z61" s="2"/>
      <c r="AA61" s="2"/>
      <c r="AB61" s="2"/>
      <c r="AC61" s="2"/>
    </row>
    <row r="62" spans="2:29" ht="16" x14ac:dyDescent="0.2">
      <c r="B62" s="114" t="s">
        <v>32</v>
      </c>
      <c r="C62" s="230">
        <f>SUMIF(Utilization!$F$5:$F$28,'Cost Summary'!C52,Utilization!$D$5:$D$28)</f>
        <v>0</v>
      </c>
      <c r="D62" s="133">
        <f>SUMIF(Utilization!$F$5:$F$28,'Cost Summary'!D52,Utilization!$D$5:$D$28)</f>
        <v>0</v>
      </c>
      <c r="E62" s="133">
        <f>SUMIF(Utilization!$F$5:$F$28,'Cost Summary'!E52,Utilization!$D$5:$D$28)</f>
        <v>0</v>
      </c>
      <c r="F62" s="133">
        <f>SUMIF(Utilization!$F$5:$F$28,'Cost Summary'!F52,Utilization!$D$5:$D$28)</f>
        <v>0</v>
      </c>
      <c r="G62" s="135">
        <f t="shared" si="17"/>
        <v>2000</v>
      </c>
      <c r="J62" s="2"/>
      <c r="P62" s="2"/>
      <c r="Q62" s="2"/>
      <c r="R62" s="2"/>
      <c r="S62" s="2"/>
      <c r="T62" s="2"/>
      <c r="U62" s="2"/>
      <c r="V62" s="2"/>
      <c r="W62" s="2"/>
      <c r="X62" s="2"/>
      <c r="Y62" s="2"/>
      <c r="Z62" s="2"/>
      <c r="AA62" s="2"/>
      <c r="AB62" s="2"/>
      <c r="AC62" s="2"/>
    </row>
    <row r="63" spans="2:29" ht="16" x14ac:dyDescent="0.2">
      <c r="B63" s="114" t="s">
        <v>46</v>
      </c>
      <c r="C63" s="231">
        <f>SUMIF('Recurrent Training'!$F$5:$F$30,'Cost Summary'!C52,'Recurrent Training'!$D$5:$D$30)</f>
        <v>7600</v>
      </c>
      <c r="D63" s="136">
        <f>SUMIF('Recurrent Training'!$F$5:$F$30,'Cost Summary'!D52,'Recurrent Training'!$D$5:$D$30)</f>
        <v>0</v>
      </c>
      <c r="E63" s="136">
        <f>SUMIF('Recurrent Training'!$F$5:$F$30,'Cost Summary'!E52,'Recurrent Training'!$D$5:$D$30)</f>
        <v>0</v>
      </c>
      <c r="F63" s="136">
        <f>SUMIF('Recurrent Training'!$F$5:$F$30,'Cost Summary'!F52,'Recurrent Training'!$D$5:$D$30)</f>
        <v>0</v>
      </c>
      <c r="G63" s="135">
        <f t="shared" si="17"/>
        <v>0</v>
      </c>
      <c r="J63" s="2"/>
      <c r="P63" s="2"/>
      <c r="Q63" s="2"/>
      <c r="R63" s="2"/>
      <c r="S63" s="2"/>
      <c r="T63" s="2"/>
      <c r="U63" s="2"/>
      <c r="V63" s="2"/>
      <c r="W63" s="2"/>
      <c r="X63" s="2"/>
      <c r="Y63" s="2"/>
      <c r="Z63" s="2"/>
      <c r="AA63" s="2"/>
      <c r="AB63" s="2"/>
      <c r="AC63" s="2"/>
    </row>
    <row r="64" spans="2:29" ht="16" x14ac:dyDescent="0.2">
      <c r="B64" s="116" t="s">
        <v>4</v>
      </c>
      <c r="C64" s="232">
        <f>SUM(C53:C63)</f>
        <v>1599873.6305732485</v>
      </c>
      <c r="D64" s="137">
        <f t="shared" ref="D64:G66" si="18">SUM(D53:D63)</f>
        <v>35840.269617706239</v>
      </c>
      <c r="E64" s="137">
        <f t="shared" si="18"/>
        <v>0</v>
      </c>
      <c r="F64" s="137">
        <f t="shared" si="18"/>
        <v>0</v>
      </c>
      <c r="G64" s="135">
        <f t="shared" si="17"/>
        <v>0</v>
      </c>
      <c r="P64" s="2"/>
      <c r="Q64" s="2"/>
      <c r="R64" s="2"/>
      <c r="S64" s="2"/>
      <c r="T64" s="2"/>
      <c r="U64" s="2"/>
      <c r="V64" s="2"/>
      <c r="W64" s="2"/>
      <c r="X64" s="2"/>
      <c r="Y64" s="2"/>
      <c r="Z64" s="2"/>
      <c r="AA64" s="2"/>
      <c r="AB64" s="2"/>
      <c r="AC64" s="2"/>
    </row>
    <row r="65" spans="2:29" ht="16" x14ac:dyDescent="0.2">
      <c r="D65" s="3"/>
      <c r="E65" s="3"/>
      <c r="F65" s="3"/>
      <c r="G65" s="135">
        <f t="shared" si="17"/>
        <v>7600</v>
      </c>
      <c r="P65" s="2"/>
      <c r="Q65" s="2"/>
      <c r="R65" s="2"/>
      <c r="S65" s="2"/>
      <c r="T65" s="2"/>
      <c r="U65" s="2"/>
      <c r="V65" s="2"/>
      <c r="W65" s="2"/>
      <c r="X65" s="2"/>
      <c r="Y65" s="2"/>
      <c r="Z65" s="2"/>
      <c r="AA65" s="2"/>
      <c r="AB65" s="2"/>
      <c r="AC65" s="2"/>
    </row>
    <row r="66" spans="2:29" ht="16" x14ac:dyDescent="0.2">
      <c r="D66" s="3"/>
      <c r="E66" s="3"/>
      <c r="G66" s="138">
        <f t="shared" si="18"/>
        <v>1635713.9001909546</v>
      </c>
      <c r="L66" s="237" t="s">
        <v>52</v>
      </c>
      <c r="M66" s="237"/>
      <c r="P66" s="2"/>
      <c r="Q66" s="2"/>
      <c r="R66" s="2"/>
      <c r="S66" s="2"/>
      <c r="T66" s="2"/>
      <c r="U66" s="2"/>
      <c r="V66" s="2"/>
      <c r="W66" s="2"/>
      <c r="X66" s="2"/>
      <c r="Y66" s="2"/>
      <c r="Z66" s="2"/>
      <c r="AA66" s="2"/>
      <c r="AB66" s="2"/>
      <c r="AC66" s="2"/>
    </row>
    <row r="67" spans="2:29" x14ac:dyDescent="0.2">
      <c r="D67" s="3"/>
      <c r="E67" s="3"/>
      <c r="F67" s="2"/>
      <c r="G67" s="3"/>
      <c r="L67" s="141" t="s">
        <v>23</v>
      </c>
      <c r="M67" s="217">
        <f>INDEX(C45:D45,(MATCH($J$60,$C$44:$D$44,0)))</f>
        <v>34683.900190954642</v>
      </c>
      <c r="P67" s="2"/>
      <c r="Q67" s="2"/>
      <c r="R67" s="2"/>
      <c r="S67" s="2"/>
      <c r="T67" s="2"/>
      <c r="U67" s="2"/>
      <c r="V67" s="2"/>
      <c r="W67" s="2"/>
      <c r="X67" s="2"/>
      <c r="Y67" s="2"/>
      <c r="Z67" s="2"/>
      <c r="AA67" s="2"/>
      <c r="AB67" s="2"/>
      <c r="AC67" s="2"/>
    </row>
    <row r="68" spans="2:29" x14ac:dyDescent="0.2">
      <c r="B68" s="2"/>
      <c r="F68" s="2"/>
      <c r="G68" s="3"/>
      <c r="L68" s="141" t="s">
        <v>24</v>
      </c>
      <c r="M68" s="150">
        <f>INDEX(C46:D46,(MATCH($J$60,$C$44:$D$44,0)))</f>
        <v>31430</v>
      </c>
      <c r="P68" s="2"/>
      <c r="Q68" s="2"/>
      <c r="R68" s="2"/>
      <c r="S68" s="2"/>
      <c r="T68" s="2"/>
      <c r="U68" s="2"/>
      <c r="V68" s="2"/>
      <c r="W68" s="2"/>
      <c r="X68" s="2"/>
      <c r="Y68" s="2"/>
      <c r="Z68" s="2"/>
      <c r="AA68" s="2"/>
      <c r="AB68" s="2"/>
      <c r="AC68" s="2"/>
    </row>
    <row r="69" spans="2:29" x14ac:dyDescent="0.2">
      <c r="B69" s="2"/>
      <c r="F69" s="2"/>
      <c r="G69" s="3"/>
      <c r="H69" s="2"/>
      <c r="I69" s="2"/>
      <c r="J69" s="2"/>
      <c r="K69" s="2"/>
      <c r="L69" s="141" t="s">
        <v>25</v>
      </c>
      <c r="M69" s="150">
        <f>INDEX(C47:D47,(MATCH($J$60,$C$44:$D$44,0)))</f>
        <v>1569600</v>
      </c>
      <c r="N69" s="2"/>
      <c r="O69" s="2"/>
      <c r="P69" s="2"/>
      <c r="Q69" s="2"/>
      <c r="R69" s="2"/>
      <c r="S69" s="2"/>
      <c r="T69" s="2"/>
      <c r="U69" s="2"/>
      <c r="V69" s="2"/>
      <c r="W69" s="2"/>
      <c r="X69" s="2"/>
      <c r="Y69" s="2"/>
      <c r="Z69" s="2"/>
      <c r="AA69" s="2"/>
      <c r="AB69" s="2"/>
      <c r="AC69" s="2"/>
    </row>
    <row r="70" spans="2:29" x14ac:dyDescent="0.2">
      <c r="B70" s="2"/>
      <c r="D70" s="2"/>
      <c r="E70" s="2"/>
      <c r="F70" s="2"/>
      <c r="H70" s="2"/>
      <c r="I70" s="2"/>
      <c r="J70" s="2"/>
      <c r="K70" s="2"/>
      <c r="L70" s="2"/>
      <c r="M70" s="2"/>
      <c r="N70" s="2"/>
      <c r="O70" s="2"/>
      <c r="P70" s="2"/>
      <c r="Q70" s="2"/>
      <c r="R70" s="2"/>
      <c r="S70" s="2"/>
      <c r="T70" s="2"/>
      <c r="U70" s="2"/>
      <c r="V70" s="2"/>
      <c r="W70" s="2"/>
      <c r="X70" s="2"/>
      <c r="Y70" s="2"/>
      <c r="Z70" s="2"/>
      <c r="AA70" s="2"/>
      <c r="AB70" s="2"/>
      <c r="AC70" s="2"/>
    </row>
    <row r="71" spans="2:29" x14ac:dyDescent="0.2">
      <c r="B71" s="2"/>
      <c r="D71" s="2"/>
      <c r="E71" s="2"/>
      <c r="F71" s="2"/>
      <c r="H71" s="2"/>
      <c r="I71" s="2"/>
      <c r="J71" s="2"/>
      <c r="K71" s="2"/>
      <c r="L71" s="2"/>
      <c r="M71" s="2"/>
      <c r="N71" s="2"/>
      <c r="O71" s="2"/>
      <c r="P71" s="2"/>
      <c r="Q71" s="2"/>
      <c r="R71" s="2"/>
      <c r="S71" s="2"/>
      <c r="T71" s="2"/>
      <c r="U71" s="2"/>
      <c r="V71" s="2"/>
      <c r="W71" s="2"/>
      <c r="X71" s="2"/>
      <c r="Y71" s="2"/>
      <c r="Z71" s="2"/>
      <c r="AA71" s="2"/>
      <c r="AB71" s="2"/>
      <c r="AC71" s="2"/>
    </row>
    <row r="72" spans="2:29" x14ac:dyDescent="0.2">
      <c r="B72" s="2"/>
      <c r="D72" s="2"/>
      <c r="E72" s="2"/>
      <c r="F72" s="2"/>
      <c r="H72" s="2"/>
      <c r="I72" s="2"/>
      <c r="J72" s="2"/>
      <c r="K72" s="2"/>
      <c r="L72" s="2"/>
      <c r="M72" s="2"/>
      <c r="N72" s="2"/>
      <c r="O72" s="2"/>
      <c r="P72" s="2"/>
      <c r="Q72" s="2"/>
      <c r="R72" s="2"/>
      <c r="S72" s="2"/>
      <c r="T72" s="2"/>
      <c r="U72" s="2"/>
      <c r="V72" s="2"/>
      <c r="W72" s="2"/>
      <c r="X72" s="2"/>
      <c r="Y72" s="2"/>
      <c r="Z72" s="2"/>
      <c r="AA72" s="2"/>
      <c r="AB72" s="2"/>
      <c r="AC72" s="2"/>
    </row>
    <row r="73" spans="2:29" x14ac:dyDescent="0.2">
      <c r="H73" s="2"/>
      <c r="I73" s="2"/>
      <c r="J73" s="2"/>
      <c r="K73" s="2"/>
      <c r="L73" s="2"/>
      <c r="M73" s="2"/>
      <c r="N73" s="2"/>
      <c r="O73" s="2"/>
      <c r="P73" s="2"/>
      <c r="Q73" s="2"/>
      <c r="R73" s="2"/>
      <c r="S73" s="2"/>
      <c r="T73" s="2"/>
      <c r="U73" s="2"/>
      <c r="V73" s="2"/>
      <c r="W73" s="2"/>
      <c r="X73" s="2"/>
      <c r="Y73" s="2"/>
      <c r="Z73" s="2"/>
      <c r="AA73" s="2"/>
      <c r="AB73" s="2"/>
      <c r="AC73" s="2"/>
    </row>
    <row r="74" spans="2:29" x14ac:dyDescent="0.2">
      <c r="H74" s="2"/>
      <c r="I74" s="2"/>
      <c r="J74" s="2"/>
      <c r="K74" s="2"/>
      <c r="P74" s="2"/>
      <c r="Q74" s="2"/>
      <c r="R74" s="2"/>
      <c r="S74" s="2"/>
      <c r="T74" s="2"/>
      <c r="U74" s="2"/>
      <c r="V74" s="2"/>
      <c r="W74" s="2"/>
      <c r="X74" s="2"/>
      <c r="Y74" s="2"/>
      <c r="Z74" s="2"/>
      <c r="AA74" s="2"/>
      <c r="AB74" s="2"/>
      <c r="AC74" s="2"/>
    </row>
    <row r="91" spans="10:14" ht="19" x14ac:dyDescent="0.25">
      <c r="J91" s="146" t="s">
        <v>19</v>
      </c>
    </row>
    <row r="92" spans="10:14" ht="19" x14ac:dyDescent="0.25">
      <c r="J92" s="145" t="s">
        <v>9</v>
      </c>
    </row>
    <row r="94" spans="10:14" ht="16" thickBot="1" x14ac:dyDescent="0.25"/>
    <row r="95" spans="10:14" ht="16" thickBot="1" x14ac:dyDescent="0.25">
      <c r="K95" s="233" t="s">
        <v>14</v>
      </c>
      <c r="L95" s="234"/>
      <c r="M95" s="234"/>
      <c r="N95" s="235"/>
    </row>
    <row r="96" spans="10:14" ht="17" thickBot="1" x14ac:dyDescent="0.25">
      <c r="K96" s="111" t="s">
        <v>26</v>
      </c>
      <c r="L96" s="15">
        <f>M96</f>
        <v>1205</v>
      </c>
      <c r="M96" s="15">
        <f>INDEX(C53:G53, MATCH($J$92, C$52:F$52,0))</f>
        <v>1205</v>
      </c>
      <c r="N96" s="16"/>
    </row>
    <row r="97" spans="11:14" ht="17" thickBot="1" x14ac:dyDescent="0.25">
      <c r="K97" s="111" t="s">
        <v>43</v>
      </c>
      <c r="L97" s="13">
        <f>M96</f>
        <v>1205</v>
      </c>
      <c r="M97" s="15">
        <f t="shared" ref="M97:M105" si="19">INDEX(C54:G54, MATCH($J$92, C$52:F$52,0))</f>
        <v>3635.2696177062371</v>
      </c>
      <c r="N97" s="14">
        <f>M97</f>
        <v>3635.2696177062371</v>
      </c>
    </row>
    <row r="98" spans="11:14" ht="17" thickBot="1" x14ac:dyDescent="0.25">
      <c r="K98" s="111" t="s">
        <v>27</v>
      </c>
      <c r="L98" s="13">
        <f t="shared" ref="L98:L102" si="20">L97+M97</f>
        <v>4840.2696177062371</v>
      </c>
      <c r="M98" s="15">
        <f t="shared" si="19"/>
        <v>0</v>
      </c>
      <c r="N98" s="14">
        <f t="shared" ref="N98:N106" si="21">M98</f>
        <v>0</v>
      </c>
    </row>
    <row r="99" spans="11:14" ht="17" thickBot="1" x14ac:dyDescent="0.25">
      <c r="K99" s="111" t="s">
        <v>28</v>
      </c>
      <c r="L99" s="13">
        <f t="shared" si="20"/>
        <v>4840.2696177062371</v>
      </c>
      <c r="M99" s="15">
        <f t="shared" si="19"/>
        <v>0</v>
      </c>
      <c r="N99" s="14">
        <f t="shared" si="21"/>
        <v>0</v>
      </c>
    </row>
    <row r="100" spans="11:14" ht="17" thickBot="1" x14ac:dyDescent="0.25">
      <c r="K100" s="111" t="s">
        <v>29</v>
      </c>
      <c r="L100" s="13">
        <f t="shared" si="20"/>
        <v>4840.2696177062371</v>
      </c>
      <c r="M100" s="15">
        <f t="shared" si="19"/>
        <v>0</v>
      </c>
      <c r="N100" s="14">
        <f t="shared" si="21"/>
        <v>0</v>
      </c>
    </row>
    <row r="101" spans="11:14" ht="17" thickBot="1" x14ac:dyDescent="0.25">
      <c r="K101" s="111" t="s">
        <v>44</v>
      </c>
      <c r="L101" s="13">
        <f t="shared" si="20"/>
        <v>4840.2696177062371</v>
      </c>
      <c r="M101" s="15">
        <f t="shared" si="19"/>
        <v>31000</v>
      </c>
      <c r="N101" s="14">
        <f t="shared" si="21"/>
        <v>31000</v>
      </c>
    </row>
    <row r="102" spans="11:14" ht="17" thickBot="1" x14ac:dyDescent="0.25">
      <c r="K102" s="111" t="s">
        <v>30</v>
      </c>
      <c r="L102" s="13">
        <f t="shared" si="20"/>
        <v>35840.269617706239</v>
      </c>
      <c r="M102" s="15">
        <f t="shared" si="19"/>
        <v>0</v>
      </c>
      <c r="N102" s="14">
        <f t="shared" si="21"/>
        <v>0</v>
      </c>
    </row>
    <row r="103" spans="11:14" ht="17" thickBot="1" x14ac:dyDescent="0.25">
      <c r="K103" s="114" t="s">
        <v>45</v>
      </c>
      <c r="L103" s="17">
        <f>L102+M102</f>
        <v>35840.269617706239</v>
      </c>
      <c r="M103" s="15">
        <f t="shared" si="19"/>
        <v>0</v>
      </c>
      <c r="N103" s="18">
        <f t="shared" si="21"/>
        <v>0</v>
      </c>
    </row>
    <row r="104" spans="11:14" ht="17" thickBot="1" x14ac:dyDescent="0.25">
      <c r="K104" s="114" t="s">
        <v>31</v>
      </c>
      <c r="L104" s="17">
        <f t="shared" ref="L104:L105" si="22">L103+M103</f>
        <v>35840.269617706239</v>
      </c>
      <c r="M104" s="15">
        <f t="shared" si="19"/>
        <v>0</v>
      </c>
      <c r="N104" s="19">
        <f t="shared" si="21"/>
        <v>0</v>
      </c>
    </row>
    <row r="105" spans="11:14" ht="17" thickBot="1" x14ac:dyDescent="0.25">
      <c r="K105" s="114" t="s">
        <v>32</v>
      </c>
      <c r="L105" s="17">
        <f t="shared" si="22"/>
        <v>35840.269617706239</v>
      </c>
      <c r="M105" s="15">
        <f t="shared" si="19"/>
        <v>0</v>
      </c>
      <c r="N105" s="19">
        <f t="shared" si="21"/>
        <v>0</v>
      </c>
    </row>
    <row r="106" spans="11:14" ht="17" thickBot="1" x14ac:dyDescent="0.25">
      <c r="K106" s="114" t="s">
        <v>46</v>
      </c>
      <c r="L106" s="17">
        <f>L105+M105</f>
        <v>35840.269617706239</v>
      </c>
      <c r="M106" s="15">
        <f>INDEX(C63:G63, MATCH($J$92, C$52:F$52,0))</f>
        <v>0</v>
      </c>
      <c r="N106" s="19">
        <f t="shared" si="21"/>
        <v>0</v>
      </c>
    </row>
    <row r="107" spans="11:14" ht="16" x14ac:dyDescent="0.2">
      <c r="K107" s="116" t="s">
        <v>4</v>
      </c>
      <c r="L107" s="20"/>
      <c r="M107" s="151">
        <f>INDEX(C64:G64, MATCH($J$92, C$52:F$52,0))</f>
        <v>35840.269617706239</v>
      </c>
      <c r="N107" s="20">
        <f>M107</f>
        <v>35840.269617706239</v>
      </c>
    </row>
  </sheetData>
  <mergeCells count="8">
    <mergeCell ref="L7:O7"/>
    <mergeCell ref="B9:E9"/>
    <mergeCell ref="K95:N95"/>
    <mergeCell ref="B43:E43"/>
    <mergeCell ref="L66:M66"/>
    <mergeCell ref="L32:O32"/>
    <mergeCell ref="B26:E26"/>
    <mergeCell ref="B51:F51"/>
  </mergeCells>
  <dataValidations count="3">
    <dataValidation type="list" allowBlank="1" showInputMessage="1" showErrorMessage="1" sqref="J5 J60 J28">
      <formula1>TotalCost</formula1>
    </dataValidation>
    <dataValidation type="list" allowBlank="1" showInputMessage="1" showErrorMessage="1" sqref="E10 E44 E27">
      <formula1>$G$10:$H$10</formula1>
    </dataValidation>
    <dataValidation type="list" allowBlank="1" showInputMessage="1" showErrorMessage="1" sqref="J92">
      <formula1>$C$52:$G$52</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
  <sheetViews>
    <sheetView workbookViewId="0">
      <selection activeCell="F28" sqref="F28"/>
    </sheetView>
  </sheetViews>
  <sheetFormatPr baseColWidth="10" defaultColWidth="11.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workbookViewId="0">
      <selection sqref="A1:XFD1048576"/>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8" t="s">
        <v>73</v>
      </c>
      <c r="Q3" s="179" t="s">
        <v>74</v>
      </c>
      <c r="R3" s="179" t="s">
        <v>75</v>
      </c>
    </row>
    <row r="4" spans="16:18" ht="31" thickBot="1" x14ac:dyDescent="0.25">
      <c r="P4" s="180" t="s">
        <v>76</v>
      </c>
      <c r="Q4" s="181" t="s">
        <v>77</v>
      </c>
      <c r="R4" s="181" t="s">
        <v>78</v>
      </c>
    </row>
    <row r="5" spans="16:18" ht="31" thickBot="1" x14ac:dyDescent="0.25">
      <c r="P5" s="180" t="s">
        <v>33</v>
      </c>
      <c r="Q5" s="182" t="s">
        <v>77</v>
      </c>
      <c r="R5" s="182" t="s">
        <v>79</v>
      </c>
    </row>
    <row r="6" spans="16:18" ht="16" thickBot="1" x14ac:dyDescent="0.25">
      <c r="P6" s="180" t="s">
        <v>41</v>
      </c>
      <c r="Q6" s="182" t="s">
        <v>80</v>
      </c>
      <c r="R6" s="182" t="s">
        <v>81</v>
      </c>
    </row>
    <row r="7" spans="16:18" ht="31" thickBot="1" x14ac:dyDescent="0.25">
      <c r="P7" s="180" t="s">
        <v>82</v>
      </c>
      <c r="Q7" s="182" t="s">
        <v>83</v>
      </c>
      <c r="R7" s="181" t="s">
        <v>84</v>
      </c>
    </row>
    <row r="8" spans="16:18" ht="16" thickBot="1" x14ac:dyDescent="0.25">
      <c r="P8" s="180" t="s">
        <v>39</v>
      </c>
      <c r="Q8" s="182" t="s">
        <v>85</v>
      </c>
      <c r="R8" s="182" t="s">
        <v>86</v>
      </c>
    </row>
    <row r="9" spans="16:18" x14ac:dyDescent="0.2">
      <c r="P9" s="239" t="s">
        <v>34</v>
      </c>
      <c r="Q9" s="241" t="s">
        <v>87</v>
      </c>
      <c r="R9" s="183" t="s">
        <v>88</v>
      </c>
    </row>
    <row r="10" spans="16:18" ht="31" thickBot="1" x14ac:dyDescent="0.25">
      <c r="P10" s="240"/>
      <c r="Q10" s="242"/>
      <c r="R10" s="181" t="s">
        <v>89</v>
      </c>
    </row>
    <row r="11" spans="16:18" ht="31" thickBot="1" x14ac:dyDescent="0.25">
      <c r="P11" s="180" t="s">
        <v>35</v>
      </c>
      <c r="Q11" s="182" t="s">
        <v>90</v>
      </c>
      <c r="R11" s="182" t="s">
        <v>70</v>
      </c>
    </row>
    <row r="12" spans="16:18" ht="31" thickBot="1" x14ac:dyDescent="0.25">
      <c r="P12" s="180" t="s">
        <v>91</v>
      </c>
      <c r="Q12" s="182" t="s">
        <v>92</v>
      </c>
      <c r="R12" s="182" t="s">
        <v>93</v>
      </c>
    </row>
    <row r="13" spans="16:18" ht="31" thickBot="1" x14ac:dyDescent="0.25">
      <c r="P13" s="180" t="s">
        <v>94</v>
      </c>
      <c r="Q13" s="182" t="s">
        <v>95</v>
      </c>
      <c r="R13" s="182" t="s">
        <v>96</v>
      </c>
    </row>
    <row r="14" spans="16:18" ht="76" thickBot="1" x14ac:dyDescent="0.25">
      <c r="P14" s="180" t="s">
        <v>13</v>
      </c>
      <c r="Q14" s="182" t="s">
        <v>97</v>
      </c>
      <c r="R14" s="181" t="s">
        <v>98</v>
      </c>
    </row>
    <row r="15" spans="16:18" ht="61" thickBot="1" x14ac:dyDescent="0.25">
      <c r="P15" s="180" t="s">
        <v>99</v>
      </c>
      <c r="Q15" s="181" t="s">
        <v>100</v>
      </c>
      <c r="R15" s="181" t="s">
        <v>101</v>
      </c>
    </row>
    <row r="16" spans="16:18" x14ac:dyDescent="0.2">
      <c r="P16" s="184"/>
      <c r="Q16" s="185"/>
      <c r="R16" s="185"/>
    </row>
    <row r="17" spans="16:18" x14ac:dyDescent="0.2">
      <c r="P17" s="184"/>
      <c r="Q17" s="185"/>
      <c r="R17" s="185"/>
    </row>
    <row r="18" spans="16:18" x14ac:dyDescent="0.2">
      <c r="P18" s="184"/>
      <c r="Q18" s="185"/>
      <c r="R18" s="185"/>
    </row>
  </sheetData>
  <mergeCells count="2">
    <mergeCell ref="P9:P10"/>
    <mergeCell ref="Q9:Q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IU38"/>
  <sheetViews>
    <sheetView showGridLines="0" zoomScale="87" zoomScaleNormal="85" zoomScalePageLayoutView="85" workbookViewId="0">
      <selection activeCell="F8" sqref="F8"/>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23.33203125" style="1" customWidth="1"/>
    <col min="6" max="6" width="9.33203125" style="1" bestFit="1" customWidth="1"/>
    <col min="7" max="7" width="45.1640625" style="1" customWidth="1"/>
    <col min="8" max="8" width="8.33203125" style="1" customWidth="1"/>
    <col min="9" max="16384" width="8.33203125" style="1"/>
  </cols>
  <sheetData>
    <row r="2" spans="1:255" x14ac:dyDescent="0.2">
      <c r="A2" s="6" t="s">
        <v>26</v>
      </c>
    </row>
    <row r="3" spans="1:255" x14ac:dyDescent="0.2">
      <c r="A3" s="6"/>
      <c r="B3" s="7"/>
    </row>
    <row r="4" spans="1:255" ht="27" customHeight="1" x14ac:dyDescent="0.2">
      <c r="B4" s="164" t="s">
        <v>3</v>
      </c>
      <c r="C4" s="164" t="s">
        <v>2</v>
      </c>
      <c r="D4" s="164" t="s">
        <v>0</v>
      </c>
      <c r="E4" s="36" t="s">
        <v>6</v>
      </c>
      <c r="F4" s="36" t="s">
        <v>1</v>
      </c>
      <c r="G4" s="37" t="s">
        <v>7</v>
      </c>
      <c r="H4" s="4"/>
    </row>
    <row r="5" spans="1:255" x14ac:dyDescent="0.2">
      <c r="A5" s="162" t="s">
        <v>37</v>
      </c>
      <c r="B5" s="165">
        <v>4</v>
      </c>
      <c r="C5" s="166">
        <f>SUM(D6)</f>
        <v>320</v>
      </c>
      <c r="D5" s="166">
        <f>B5*C5</f>
        <v>1280</v>
      </c>
      <c r="E5" s="163" t="s">
        <v>55</v>
      </c>
      <c r="F5" s="105" t="s">
        <v>8</v>
      </c>
      <c r="G5" s="10" t="s">
        <v>56</v>
      </c>
      <c r="H5" s="10"/>
      <c r="J5" s="5"/>
    </row>
    <row r="6" spans="1:255" x14ac:dyDescent="0.2">
      <c r="A6" s="167" t="s">
        <v>54</v>
      </c>
      <c r="B6" s="171">
        <f>8*5</f>
        <v>40</v>
      </c>
      <c r="C6" s="172">
        <v>8</v>
      </c>
      <c r="D6" s="173">
        <f>B6*C6</f>
        <v>320</v>
      </c>
      <c r="E6" s="161" t="s">
        <v>59</v>
      </c>
      <c r="F6" s="170"/>
      <c r="G6" s="10" t="s">
        <v>57</v>
      </c>
      <c r="H6" s="10"/>
      <c r="J6" s="5"/>
    </row>
    <row r="7" spans="1:255" s="44" customFormat="1" ht="15" customHeight="1" x14ac:dyDescent="0.2">
      <c r="A7" s="168"/>
      <c r="B7" s="157"/>
      <c r="C7" s="158"/>
      <c r="D7" s="159"/>
      <c r="E7" s="160"/>
      <c r="F7" s="169" t="s">
        <v>8</v>
      </c>
      <c r="G7" s="243"/>
      <c r="H7" s="244"/>
      <c r="I7" s="244"/>
      <c r="J7" s="244"/>
      <c r="K7" s="84"/>
      <c r="L7" s="84"/>
      <c r="M7" s="84"/>
      <c r="N7" s="84"/>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row>
    <row r="8" spans="1:255" x14ac:dyDescent="0.2">
      <c r="A8" s="29" t="s">
        <v>33</v>
      </c>
      <c r="B8" s="91">
        <v>2</v>
      </c>
      <c r="C8" s="92">
        <f>SUM(D9)</f>
        <v>480</v>
      </c>
      <c r="D8" s="92">
        <f>B8*C8</f>
        <v>960</v>
      </c>
      <c r="E8" s="92" t="s">
        <v>55</v>
      </c>
      <c r="F8" s="105" t="s">
        <v>9</v>
      </c>
      <c r="G8" s="5"/>
      <c r="H8" s="8"/>
    </row>
    <row r="9" spans="1:255" s="5" customFormat="1" x14ac:dyDescent="0.2">
      <c r="A9" s="175" t="s">
        <v>58</v>
      </c>
      <c r="B9" s="93">
        <f>5*8</f>
        <v>40</v>
      </c>
      <c r="C9" s="94">
        <v>12</v>
      </c>
      <c r="D9" s="94">
        <f>B9*C9</f>
        <v>480</v>
      </c>
      <c r="E9" s="174" t="s">
        <v>59</v>
      </c>
      <c r="F9" s="170"/>
      <c r="G9" s="47" t="s">
        <v>60</v>
      </c>
      <c r="H9" s="10"/>
    </row>
    <row r="10" spans="1:255" s="5" customFormat="1" x14ac:dyDescent="0.2">
      <c r="A10" s="175"/>
      <c r="B10" s="93"/>
      <c r="C10" s="94"/>
      <c r="D10" s="94"/>
      <c r="E10" s="174"/>
      <c r="F10" s="170"/>
      <c r="G10" s="47"/>
      <c r="H10" s="10"/>
    </row>
    <row r="11" spans="1:255" x14ac:dyDescent="0.2">
      <c r="A11" s="31" t="s">
        <v>41</v>
      </c>
      <c r="B11" s="91"/>
      <c r="C11" s="92">
        <f>SUM(D12)</f>
        <v>0</v>
      </c>
      <c r="D11" s="92">
        <f>B11*C11</f>
        <v>0</v>
      </c>
      <c r="E11" s="92"/>
      <c r="F11" s="35" t="s">
        <v>8</v>
      </c>
      <c r="G11" s="5"/>
      <c r="H11" s="10"/>
    </row>
    <row r="12" spans="1:255" s="5" customFormat="1" x14ac:dyDescent="0.2">
      <c r="A12" s="32"/>
      <c r="B12" s="95"/>
      <c r="C12" s="96"/>
      <c r="D12" s="96">
        <f>B12*C12</f>
        <v>0</v>
      </c>
      <c r="E12" s="96"/>
      <c r="F12" s="33"/>
      <c r="G12" s="10"/>
      <c r="H12" s="10"/>
    </row>
    <row r="13" spans="1:255" x14ac:dyDescent="0.2">
      <c r="A13" s="31" t="s">
        <v>38</v>
      </c>
      <c r="B13" s="91">
        <v>1</v>
      </c>
      <c r="C13" s="92">
        <f>SUM(D14)</f>
        <v>125</v>
      </c>
      <c r="D13" s="92">
        <f>B13*C13</f>
        <v>125</v>
      </c>
      <c r="E13" s="92"/>
      <c r="F13" s="33" t="s">
        <v>9</v>
      </c>
      <c r="G13" s="5"/>
      <c r="H13" s="10"/>
    </row>
    <row r="14" spans="1:255" s="5" customFormat="1" x14ac:dyDescent="0.2">
      <c r="A14" s="57" t="s">
        <v>61</v>
      </c>
      <c r="B14" s="95">
        <v>5</v>
      </c>
      <c r="C14" s="96">
        <v>25</v>
      </c>
      <c r="D14" s="96">
        <f>B14*C14</f>
        <v>125</v>
      </c>
      <c r="E14" s="96" t="s">
        <v>63</v>
      </c>
      <c r="F14" s="33"/>
      <c r="G14" s="10" t="s">
        <v>62</v>
      </c>
      <c r="H14" s="10"/>
    </row>
    <row r="15" spans="1:255" s="5" customFormat="1" x14ac:dyDescent="0.2">
      <c r="A15" s="32"/>
      <c r="B15" s="176"/>
      <c r="C15" s="177"/>
      <c r="D15" s="96"/>
      <c r="E15" s="177"/>
      <c r="F15" s="35"/>
      <c r="G15" s="10"/>
      <c r="H15" s="10"/>
    </row>
    <row r="16" spans="1:255" x14ac:dyDescent="0.2">
      <c r="A16" s="29" t="s">
        <v>39</v>
      </c>
      <c r="B16" s="86"/>
      <c r="C16" s="85">
        <f>SUM(D17)</f>
        <v>0</v>
      </c>
      <c r="D16" s="92">
        <f t="shared" ref="D16:D34" si="0">B16*C16</f>
        <v>0</v>
      </c>
      <c r="E16" s="85"/>
      <c r="F16" s="35" t="s">
        <v>8</v>
      </c>
      <c r="G16" s="10"/>
      <c r="H16" s="10"/>
      <c r="J16" s="5"/>
    </row>
    <row r="17" spans="1:10" s="5" customFormat="1" x14ac:dyDescent="0.2">
      <c r="A17" s="30"/>
      <c r="B17" s="95"/>
      <c r="C17" s="96"/>
      <c r="D17" s="96">
        <f t="shared" si="0"/>
        <v>0</v>
      </c>
      <c r="E17" s="96"/>
      <c r="F17" s="33"/>
      <c r="G17" s="10"/>
      <c r="H17" s="10"/>
    </row>
    <row r="18" spans="1:10" x14ac:dyDescent="0.2">
      <c r="A18" s="29" t="s">
        <v>34</v>
      </c>
      <c r="B18" s="91">
        <v>1</v>
      </c>
      <c r="C18" s="92">
        <f>SUM(D19:D20)</f>
        <v>500</v>
      </c>
      <c r="D18" s="92">
        <f t="shared" si="0"/>
        <v>500</v>
      </c>
      <c r="E18" s="92"/>
      <c r="F18" s="33" t="s">
        <v>8</v>
      </c>
      <c r="G18" s="5"/>
      <c r="H18" s="8"/>
    </row>
    <row r="19" spans="1:10" x14ac:dyDescent="0.2">
      <c r="A19" s="22" t="s">
        <v>64</v>
      </c>
      <c r="B19" s="95">
        <v>2</v>
      </c>
      <c r="C19" s="96">
        <v>150</v>
      </c>
      <c r="D19" s="96">
        <f>B19*C19</f>
        <v>300</v>
      </c>
      <c r="E19" s="96" t="s">
        <v>66</v>
      </c>
      <c r="F19" s="33"/>
      <c r="G19" s="5" t="s">
        <v>68</v>
      </c>
      <c r="H19" s="8"/>
    </row>
    <row r="20" spans="1:10" x14ac:dyDescent="0.2">
      <c r="A20" s="22" t="s">
        <v>65</v>
      </c>
      <c r="B20" s="95">
        <v>1</v>
      </c>
      <c r="C20" s="96">
        <v>200</v>
      </c>
      <c r="D20" s="96">
        <f>B20*C20</f>
        <v>200</v>
      </c>
      <c r="E20" s="96" t="s">
        <v>66</v>
      </c>
      <c r="F20" s="33"/>
      <c r="G20" s="5" t="s">
        <v>69</v>
      </c>
      <c r="H20" s="8"/>
    </row>
    <row r="21" spans="1:10" s="5" customFormat="1" x14ac:dyDescent="0.2">
      <c r="A21" s="30"/>
      <c r="B21" s="93"/>
      <c r="C21" s="94"/>
      <c r="D21" s="96"/>
      <c r="E21" s="94"/>
      <c r="F21" s="33"/>
      <c r="G21" s="10"/>
      <c r="H21" s="10"/>
    </row>
    <row r="22" spans="1:10" x14ac:dyDescent="0.2">
      <c r="A22" s="31" t="s">
        <v>35</v>
      </c>
      <c r="B22" s="91">
        <v>2</v>
      </c>
      <c r="C22" s="92">
        <f>SUM(D23)</f>
        <v>60</v>
      </c>
      <c r="D22" s="92">
        <f t="shared" si="0"/>
        <v>120</v>
      </c>
      <c r="E22" s="92" t="s">
        <v>71</v>
      </c>
      <c r="F22" s="33" t="s">
        <v>9</v>
      </c>
      <c r="G22" s="5"/>
      <c r="H22" s="10"/>
    </row>
    <row r="23" spans="1:10" s="5" customFormat="1" x14ac:dyDescent="0.2">
      <c r="A23" s="57" t="s">
        <v>67</v>
      </c>
      <c r="B23" s="95">
        <v>2</v>
      </c>
      <c r="C23" s="96">
        <v>30</v>
      </c>
      <c r="D23" s="96">
        <f t="shared" si="0"/>
        <v>60</v>
      </c>
      <c r="E23" s="96" t="s">
        <v>70</v>
      </c>
      <c r="F23" s="33"/>
      <c r="G23" s="10"/>
      <c r="H23" s="10"/>
    </row>
    <row r="24" spans="1:10" s="5" customFormat="1" x14ac:dyDescent="0.2">
      <c r="A24" s="32"/>
      <c r="B24" s="176"/>
      <c r="C24" s="177"/>
      <c r="D24" s="96"/>
      <c r="E24" s="177"/>
      <c r="F24" s="35"/>
      <c r="G24" s="10"/>
      <c r="H24" s="10"/>
    </row>
    <row r="25" spans="1:10" x14ac:dyDescent="0.2">
      <c r="A25" s="29" t="s">
        <v>42</v>
      </c>
      <c r="B25" s="86"/>
      <c r="C25" s="85">
        <f>SUM(D26)</f>
        <v>0</v>
      </c>
      <c r="D25" s="92">
        <f t="shared" si="0"/>
        <v>0</v>
      </c>
      <c r="E25" s="85"/>
      <c r="F25" s="35" t="s">
        <v>8</v>
      </c>
      <c r="G25" s="10"/>
      <c r="H25" s="10"/>
      <c r="J25" s="5"/>
    </row>
    <row r="26" spans="1:10" s="5" customFormat="1" x14ac:dyDescent="0.2">
      <c r="A26" s="30"/>
      <c r="B26" s="95"/>
      <c r="C26" s="96"/>
      <c r="D26" s="96">
        <f t="shared" si="0"/>
        <v>0</v>
      </c>
      <c r="E26" s="96"/>
      <c r="F26" s="33"/>
      <c r="G26" s="10"/>
      <c r="H26" s="10"/>
    </row>
    <row r="27" spans="1:10" x14ac:dyDescent="0.2">
      <c r="A27" s="29" t="s">
        <v>36</v>
      </c>
      <c r="B27" s="91"/>
      <c r="C27" s="92">
        <f>SUM(D28)</f>
        <v>0</v>
      </c>
      <c r="D27" s="92">
        <f t="shared" si="0"/>
        <v>0</v>
      </c>
      <c r="E27" s="92"/>
      <c r="F27" s="33" t="s">
        <v>8</v>
      </c>
      <c r="G27" s="5"/>
      <c r="H27" s="8"/>
    </row>
    <row r="28" spans="1:10" s="5" customFormat="1" x14ac:dyDescent="0.2">
      <c r="A28" s="30"/>
      <c r="B28" s="93"/>
      <c r="C28" s="94"/>
      <c r="D28" s="96">
        <f t="shared" si="0"/>
        <v>0</v>
      </c>
      <c r="E28" s="94"/>
      <c r="F28" s="33"/>
      <c r="G28" s="10"/>
      <c r="H28" s="10"/>
    </row>
    <row r="29" spans="1:10" x14ac:dyDescent="0.2">
      <c r="A29" s="29" t="s">
        <v>13</v>
      </c>
      <c r="B29" s="91"/>
      <c r="C29" s="92">
        <f>SUM(D30)</f>
        <v>0</v>
      </c>
      <c r="D29" s="92">
        <f t="shared" si="0"/>
        <v>0</v>
      </c>
      <c r="E29" s="92"/>
      <c r="F29" s="33" t="s">
        <v>8</v>
      </c>
      <c r="G29" s="5"/>
      <c r="H29" s="8"/>
    </row>
    <row r="30" spans="1:10" s="5" customFormat="1" x14ac:dyDescent="0.2">
      <c r="A30" s="30"/>
      <c r="B30" s="93"/>
      <c r="C30" s="94"/>
      <c r="D30" s="96">
        <f t="shared" si="0"/>
        <v>0</v>
      </c>
      <c r="E30" s="94"/>
      <c r="F30" s="33"/>
      <c r="G30" s="10"/>
      <c r="H30" s="10"/>
    </row>
    <row r="31" spans="1:10" x14ac:dyDescent="0.2">
      <c r="A31" s="31" t="s">
        <v>40</v>
      </c>
      <c r="B31" s="91"/>
      <c r="C31" s="92">
        <f>SUM(D32)</f>
        <v>0</v>
      </c>
      <c r="D31" s="92">
        <f t="shared" si="0"/>
        <v>0</v>
      </c>
      <c r="E31" s="92"/>
      <c r="F31" s="33" t="s">
        <v>8</v>
      </c>
      <c r="G31" s="5"/>
      <c r="H31" s="10"/>
    </row>
    <row r="32" spans="1:10" s="5" customFormat="1" x14ac:dyDescent="0.2">
      <c r="A32" s="32"/>
      <c r="B32" s="95"/>
      <c r="C32" s="96"/>
      <c r="D32" s="96">
        <f t="shared" si="0"/>
        <v>0</v>
      </c>
      <c r="E32" s="96"/>
      <c r="F32" s="33"/>
      <c r="G32" s="10"/>
      <c r="H32" s="10"/>
    </row>
    <row r="33" spans="1:10" x14ac:dyDescent="0.2">
      <c r="A33" s="97" t="s">
        <v>39</v>
      </c>
      <c r="B33" s="98"/>
      <c r="C33" s="87">
        <f>SUM(D34)</f>
        <v>0</v>
      </c>
      <c r="D33" s="102">
        <f t="shared" si="0"/>
        <v>0</v>
      </c>
      <c r="E33" s="87"/>
      <c r="F33" s="105" t="s">
        <v>8</v>
      </c>
      <c r="G33" s="10"/>
      <c r="H33" s="10"/>
      <c r="J33" s="5"/>
    </row>
    <row r="34" spans="1:10" x14ac:dyDescent="0.2">
      <c r="A34" s="99"/>
      <c r="B34" s="100"/>
      <c r="C34" s="101"/>
      <c r="D34" s="101">
        <f t="shared" si="0"/>
        <v>0</v>
      </c>
      <c r="E34" s="101"/>
      <c r="F34" s="106"/>
      <c r="G34" s="10"/>
      <c r="H34" s="10"/>
      <c r="J34" s="5"/>
    </row>
    <row r="35" spans="1:10" x14ac:dyDescent="0.2">
      <c r="D35" s="21"/>
    </row>
    <row r="36" spans="1:10" customFormat="1" x14ac:dyDescent="0.2">
      <c r="A36" s="27" t="s">
        <v>22</v>
      </c>
      <c r="B36" s="34"/>
      <c r="C36" s="38"/>
      <c r="D36" s="50">
        <f>SUM(D5,D8,D11,D13,D16,D18,D22,D25,D27,D29,D31,D33)</f>
        <v>2985</v>
      </c>
      <c r="E36" s="9"/>
      <c r="F36" s="9"/>
    </row>
    <row r="37" spans="1:10" s="43" customFormat="1" x14ac:dyDescent="0.2">
      <c r="A37" s="39"/>
      <c r="B37" s="40"/>
      <c r="C37" s="41"/>
      <c r="D37" s="55"/>
      <c r="E37" s="40"/>
      <c r="F37" s="40"/>
    </row>
    <row r="38" spans="1:10" x14ac:dyDescent="0.2">
      <c r="A38" s="28" t="s">
        <v>12</v>
      </c>
      <c r="B38" s="27"/>
      <c r="C38" s="27"/>
      <c r="D38" s="56"/>
    </row>
  </sheetData>
  <mergeCells count="1">
    <mergeCell ref="G7:J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K51"/>
  <sheetViews>
    <sheetView showGridLines="0" zoomScale="75" zoomScaleNormal="85" zoomScalePageLayoutView="85" workbookViewId="0">
      <selection activeCell="G30" sqref="G30"/>
    </sheetView>
  </sheetViews>
  <sheetFormatPr baseColWidth="10" defaultColWidth="8.33203125" defaultRowHeight="20" customHeight="1" x14ac:dyDescent="0.2"/>
  <cols>
    <col min="1" max="1" width="65.83203125" style="12" customWidth="1"/>
    <col min="2" max="2" width="15.1640625" style="12" customWidth="1"/>
    <col min="3" max="3" width="17" style="12" customWidth="1"/>
    <col min="4" max="4" width="16.33203125" style="48" customWidth="1"/>
    <col min="5" max="5" width="14.33203125" style="12" customWidth="1"/>
    <col min="6" max="6" width="9.33203125" style="12" bestFit="1" customWidth="1"/>
    <col min="7" max="7" width="77.6640625" style="12" customWidth="1"/>
    <col min="8" max="8" width="8.33203125" style="12" customWidth="1"/>
    <col min="9" max="16384" width="8.33203125" style="12"/>
  </cols>
  <sheetData>
    <row r="2" spans="1:10" ht="20" customHeight="1" x14ac:dyDescent="0.2">
      <c r="A2" s="45" t="s">
        <v>43</v>
      </c>
    </row>
    <row r="3" spans="1:10" ht="20" customHeight="1" x14ac:dyDescent="0.2">
      <c r="A3" s="6"/>
      <c r="B3" s="7"/>
      <c r="C3" s="1"/>
      <c r="D3" s="1"/>
      <c r="E3" s="1"/>
      <c r="F3" s="1"/>
      <c r="G3" s="1"/>
      <c r="H3" s="1"/>
      <c r="I3" s="1"/>
      <c r="J3" s="1"/>
    </row>
    <row r="4" spans="1:10" ht="20" customHeight="1" x14ac:dyDescent="0.2">
      <c r="A4" s="1"/>
      <c r="B4" s="36" t="s">
        <v>3</v>
      </c>
      <c r="C4" s="36" t="s">
        <v>2</v>
      </c>
      <c r="D4" s="36" t="s">
        <v>0</v>
      </c>
      <c r="E4" s="36" t="s">
        <v>6</v>
      </c>
      <c r="F4" s="36" t="s">
        <v>1</v>
      </c>
      <c r="G4" s="37" t="s">
        <v>7</v>
      </c>
      <c r="H4" s="4"/>
      <c r="I4" s="1"/>
      <c r="J4" s="1"/>
    </row>
    <row r="5" spans="1:10" ht="20" customHeight="1" x14ac:dyDescent="0.2">
      <c r="A5" s="29" t="s">
        <v>37</v>
      </c>
      <c r="B5" s="86">
        <v>1</v>
      </c>
      <c r="C5" s="195">
        <f>SUM(D6,D9,D14,D18,D21)</f>
        <v>26563.630573248407</v>
      </c>
      <c r="D5" s="195">
        <f t="shared" ref="D5:D28" si="0">B5*C5</f>
        <v>26563.630573248407</v>
      </c>
      <c r="E5" s="87" t="s">
        <v>118</v>
      </c>
      <c r="F5" s="105"/>
      <c r="G5" s="10"/>
      <c r="H5" s="10"/>
      <c r="I5" s="1"/>
      <c r="J5" s="5"/>
    </row>
    <row r="6" spans="1:10" ht="20" customHeight="1" x14ac:dyDescent="0.2">
      <c r="A6" s="186" t="s">
        <v>102</v>
      </c>
      <c r="B6" s="187"/>
      <c r="C6" s="188">
        <f>SUM(C7:C8)</f>
        <v>5000</v>
      </c>
      <c r="D6" s="188">
        <f>C6</f>
        <v>5000</v>
      </c>
      <c r="E6" s="186" t="s">
        <v>120</v>
      </c>
      <c r="F6" s="189" t="s">
        <v>8</v>
      </c>
      <c r="G6" s="190"/>
      <c r="I6" s="44"/>
    </row>
    <row r="7" spans="1:10" ht="20" customHeight="1" x14ac:dyDescent="0.2">
      <c r="A7" s="191"/>
      <c r="B7" s="192"/>
      <c r="C7" s="193">
        <v>2500</v>
      </c>
      <c r="D7" s="193"/>
      <c r="E7" s="191"/>
      <c r="F7" s="189" t="s">
        <v>8</v>
      </c>
      <c r="G7" s="190" t="s">
        <v>103</v>
      </c>
      <c r="I7" s="44"/>
    </row>
    <row r="8" spans="1:10" ht="20" customHeight="1" x14ac:dyDescent="0.2">
      <c r="A8" s="191"/>
      <c r="B8" s="192"/>
      <c r="C8" s="193">
        <v>2500</v>
      </c>
      <c r="D8" s="193"/>
      <c r="E8" s="191"/>
      <c r="F8" s="189" t="s">
        <v>8</v>
      </c>
      <c r="G8" s="190" t="s">
        <v>104</v>
      </c>
      <c r="I8" s="44"/>
    </row>
    <row r="9" spans="1:10" s="44" customFormat="1" ht="20" customHeight="1" x14ac:dyDescent="0.2">
      <c r="A9" s="186" t="s">
        <v>105</v>
      </c>
      <c r="B9" s="187"/>
      <c r="C9" s="188">
        <f>SUM(C10:C13)</f>
        <v>11171.974522292994</v>
      </c>
      <c r="D9" s="188">
        <f>C9</f>
        <v>11171.974522292994</v>
      </c>
      <c r="E9" s="186" t="s">
        <v>120</v>
      </c>
      <c r="F9" s="189" t="s">
        <v>8</v>
      </c>
      <c r="G9" s="190"/>
    </row>
    <row r="10" spans="1:10" ht="20" customHeight="1" x14ac:dyDescent="0.2">
      <c r="A10" s="191"/>
      <c r="B10" s="192"/>
      <c r="C10" s="193">
        <v>2445.8598726114651</v>
      </c>
      <c r="D10" s="193"/>
      <c r="E10" s="191"/>
      <c r="F10" s="189" t="s">
        <v>8</v>
      </c>
      <c r="G10" s="194" t="s">
        <v>106</v>
      </c>
    </row>
    <row r="11" spans="1:10" s="44" customFormat="1" ht="20" customHeight="1" x14ac:dyDescent="0.2">
      <c r="A11" s="191"/>
      <c r="B11" s="192"/>
      <c r="C11" s="193">
        <v>2445.8598726114651</v>
      </c>
      <c r="D11" s="193"/>
      <c r="E11" s="191"/>
      <c r="F11" s="189" t="s">
        <v>8</v>
      </c>
      <c r="G11" s="190" t="s">
        <v>107</v>
      </c>
    </row>
    <row r="12" spans="1:10" ht="20" customHeight="1" x14ac:dyDescent="0.2">
      <c r="A12" s="191"/>
      <c r="B12" s="192"/>
      <c r="C12" s="193">
        <v>3140.127388535032</v>
      </c>
      <c r="D12" s="193"/>
      <c r="E12" s="191"/>
      <c r="F12" s="189" t="s">
        <v>8</v>
      </c>
      <c r="G12" s="190" t="s">
        <v>108</v>
      </c>
    </row>
    <row r="13" spans="1:10" s="44" customFormat="1" ht="20" customHeight="1" x14ac:dyDescent="0.2">
      <c r="A13" s="191"/>
      <c r="B13" s="192"/>
      <c r="C13" s="193">
        <v>3140.127388535032</v>
      </c>
      <c r="D13" s="193"/>
      <c r="E13" s="191"/>
      <c r="F13" s="189" t="s">
        <v>8</v>
      </c>
      <c r="G13" s="190" t="s">
        <v>109</v>
      </c>
    </row>
    <row r="14" spans="1:10" ht="20" customHeight="1" x14ac:dyDescent="0.2">
      <c r="A14" s="186" t="s">
        <v>110</v>
      </c>
      <c r="B14" s="187"/>
      <c r="C14" s="188">
        <f>SUM(C15:C17)</f>
        <v>6570</v>
      </c>
      <c r="D14" s="188">
        <f>C14</f>
        <v>6570</v>
      </c>
      <c r="E14" s="186" t="s">
        <v>120</v>
      </c>
      <c r="F14" s="189" t="s">
        <v>8</v>
      </c>
      <c r="G14" s="190"/>
    </row>
    <row r="15" spans="1:10" s="44" customFormat="1" ht="20" customHeight="1" x14ac:dyDescent="0.2">
      <c r="A15" s="191"/>
      <c r="B15" s="192"/>
      <c r="C15" s="193">
        <v>2350</v>
      </c>
      <c r="D15" s="193"/>
      <c r="E15" s="191"/>
      <c r="F15" s="189" t="s">
        <v>8</v>
      </c>
      <c r="G15" s="190" t="s">
        <v>111</v>
      </c>
    </row>
    <row r="16" spans="1:10" ht="20" customHeight="1" x14ac:dyDescent="0.2">
      <c r="A16" s="191"/>
      <c r="B16" s="192"/>
      <c r="C16" s="193">
        <v>2350</v>
      </c>
      <c r="D16" s="193"/>
      <c r="E16" s="191"/>
      <c r="F16" s="189" t="s">
        <v>8</v>
      </c>
      <c r="G16" s="190" t="s">
        <v>112</v>
      </c>
      <c r="I16" s="44"/>
    </row>
    <row r="17" spans="1:11" s="44" customFormat="1" ht="20" customHeight="1" x14ac:dyDescent="0.2">
      <c r="A17" s="191"/>
      <c r="B17" s="192"/>
      <c r="C17" s="193">
        <v>1870</v>
      </c>
      <c r="D17" s="193"/>
      <c r="E17" s="191"/>
      <c r="F17" s="189" t="s">
        <v>8</v>
      </c>
      <c r="G17" s="190" t="s">
        <v>113</v>
      </c>
    </row>
    <row r="18" spans="1:11" ht="20" customHeight="1" x14ac:dyDescent="0.2">
      <c r="A18" s="186" t="s">
        <v>114</v>
      </c>
      <c r="B18" s="187"/>
      <c r="C18" s="188">
        <f>SUM(C19:C20)</f>
        <v>3821.6560509554138</v>
      </c>
      <c r="D18" s="188">
        <f>C18</f>
        <v>3821.6560509554138</v>
      </c>
      <c r="E18" s="186" t="s">
        <v>120</v>
      </c>
      <c r="F18" s="189" t="s">
        <v>8</v>
      </c>
      <c r="G18" s="194"/>
    </row>
    <row r="19" spans="1:11" s="44" customFormat="1" ht="20" customHeight="1" x14ac:dyDescent="0.2">
      <c r="A19" s="191"/>
      <c r="B19" s="192"/>
      <c r="C19" s="193">
        <v>1910.8280254777069</v>
      </c>
      <c r="D19" s="193"/>
      <c r="E19" s="191"/>
      <c r="F19" s="189" t="s">
        <v>8</v>
      </c>
      <c r="G19" s="190" t="s">
        <v>115</v>
      </c>
    </row>
    <row r="20" spans="1:11" ht="20" customHeight="1" x14ac:dyDescent="0.2">
      <c r="A20" s="191"/>
      <c r="B20" s="192"/>
      <c r="C20" s="193">
        <v>1910.8280254777069</v>
      </c>
      <c r="D20" s="193"/>
      <c r="E20" s="191"/>
      <c r="F20" s="189" t="s">
        <v>8</v>
      </c>
      <c r="G20" s="190" t="s">
        <v>116</v>
      </c>
    </row>
    <row r="21" spans="1:11" ht="20" customHeight="1" x14ac:dyDescent="0.2">
      <c r="A21" s="186" t="s">
        <v>117</v>
      </c>
      <c r="B21" s="187"/>
      <c r="C21" s="188">
        <f>SUM(C22:C26)</f>
        <v>0</v>
      </c>
      <c r="D21" s="188">
        <f>C21</f>
        <v>0</v>
      </c>
      <c r="E21" s="186" t="s">
        <v>120</v>
      </c>
      <c r="F21" s="189"/>
      <c r="G21" s="190"/>
    </row>
    <row r="22" spans="1:11" ht="20" customHeight="1" x14ac:dyDescent="0.2">
      <c r="A22" s="58"/>
      <c r="B22" s="59"/>
      <c r="C22" s="88"/>
      <c r="D22" s="89">
        <f t="shared" si="0"/>
        <v>0</v>
      </c>
      <c r="E22" s="90"/>
      <c r="F22" s="106"/>
      <c r="G22" s="243"/>
      <c r="H22" s="244"/>
      <c r="I22" s="244"/>
      <c r="J22" s="244"/>
      <c r="K22" s="44"/>
    </row>
    <row r="23" spans="1:11" ht="20" customHeight="1" x14ac:dyDescent="0.2">
      <c r="A23" s="29" t="s">
        <v>33</v>
      </c>
      <c r="B23" s="91"/>
      <c r="C23" s="92">
        <f>SUM(D24)</f>
        <v>0</v>
      </c>
      <c r="D23" s="92">
        <f t="shared" si="0"/>
        <v>0</v>
      </c>
      <c r="E23" s="92"/>
      <c r="F23" s="35" t="s">
        <v>8</v>
      </c>
      <c r="G23" s="5"/>
      <c r="H23" s="8"/>
      <c r="I23" s="1"/>
      <c r="J23" s="1"/>
    </row>
    <row r="24" spans="1:11" ht="20" customHeight="1" x14ac:dyDescent="0.2">
      <c r="A24" s="30"/>
      <c r="B24" s="93"/>
      <c r="C24" s="94"/>
      <c r="D24" s="94">
        <f t="shared" si="0"/>
        <v>0</v>
      </c>
      <c r="E24" s="94"/>
      <c r="F24" s="33"/>
      <c r="G24" s="10"/>
      <c r="H24" s="10"/>
      <c r="I24" s="5"/>
      <c r="J24" s="5"/>
    </row>
    <row r="25" spans="1:11" ht="20" customHeight="1" x14ac:dyDescent="0.2">
      <c r="A25" s="31" t="s">
        <v>41</v>
      </c>
      <c r="B25" s="91"/>
      <c r="C25" s="92">
        <f>SUM(D26)</f>
        <v>0</v>
      </c>
      <c r="D25" s="92">
        <f t="shared" si="0"/>
        <v>0</v>
      </c>
      <c r="E25" s="92"/>
      <c r="F25" s="33" t="s">
        <v>8</v>
      </c>
      <c r="G25" s="5"/>
      <c r="H25" s="10"/>
      <c r="I25" s="1"/>
      <c r="J25" s="1"/>
    </row>
    <row r="26" spans="1:11" s="44" customFormat="1" ht="20" customHeight="1" x14ac:dyDescent="0.2">
      <c r="A26" s="32"/>
      <c r="B26" s="95"/>
      <c r="C26" s="96"/>
      <c r="D26" s="96">
        <f t="shared" si="0"/>
        <v>0</v>
      </c>
      <c r="E26" s="96"/>
      <c r="F26" s="33"/>
      <c r="G26" s="10"/>
      <c r="H26" s="10"/>
      <c r="I26" s="5"/>
      <c r="J26" s="5"/>
      <c r="K26" s="12"/>
    </row>
    <row r="27" spans="1:11" s="44" customFormat="1" ht="20" customHeight="1" x14ac:dyDescent="0.2">
      <c r="A27" s="31" t="s">
        <v>38</v>
      </c>
      <c r="B27" s="91"/>
      <c r="C27" s="92">
        <f>SUM(D28)</f>
        <v>0</v>
      </c>
      <c r="D27" s="92">
        <f t="shared" si="0"/>
        <v>0</v>
      </c>
      <c r="E27" s="92"/>
      <c r="F27" s="33" t="s">
        <v>8</v>
      </c>
      <c r="G27" s="5"/>
      <c r="H27" s="10"/>
      <c r="I27" s="1"/>
      <c r="J27" s="1"/>
      <c r="K27" s="12"/>
    </row>
    <row r="28" spans="1:11" ht="20" customHeight="1" x14ac:dyDescent="0.2">
      <c r="A28" s="32"/>
      <c r="B28" s="95"/>
      <c r="C28" s="96"/>
      <c r="D28" s="96">
        <f t="shared" si="0"/>
        <v>0</v>
      </c>
      <c r="E28" s="96"/>
      <c r="F28" s="33"/>
      <c r="G28" s="10"/>
      <c r="H28" s="10"/>
      <c r="I28" s="5"/>
      <c r="J28" s="5"/>
      <c r="K28" s="46"/>
    </row>
    <row r="29" spans="1:11" ht="20" customHeight="1" x14ac:dyDescent="0.2">
      <c r="A29" s="29" t="s">
        <v>39</v>
      </c>
      <c r="B29" s="86">
        <v>1</v>
      </c>
      <c r="C29" s="195">
        <f>SUM(D30:D32)</f>
        <v>3635.2696177062371</v>
      </c>
      <c r="D29" s="92">
        <f t="shared" ref="D29:D47" si="1">B29*C29</f>
        <v>3635.2696177062371</v>
      </c>
      <c r="E29" s="85"/>
      <c r="F29" s="35" t="s">
        <v>9</v>
      </c>
      <c r="G29" s="10"/>
      <c r="H29" s="10"/>
      <c r="I29" s="1"/>
      <c r="J29" s="5"/>
    </row>
    <row r="30" spans="1:11" ht="30" customHeight="1" x14ac:dyDescent="0.2">
      <c r="A30" s="198" t="s">
        <v>119</v>
      </c>
      <c r="B30" s="196"/>
      <c r="C30" s="197">
        <v>1497.3742454728369</v>
      </c>
      <c r="D30" s="197">
        <v>1497.3742454728369</v>
      </c>
      <c r="E30" s="196" t="s">
        <v>120</v>
      </c>
      <c r="F30" s="189"/>
      <c r="G30" s="190"/>
    </row>
    <row r="31" spans="1:11" ht="35" customHeight="1" x14ac:dyDescent="0.2">
      <c r="A31" s="198" t="s">
        <v>121</v>
      </c>
      <c r="B31" s="196"/>
      <c r="C31" s="197">
        <v>1074.5191146881286</v>
      </c>
      <c r="D31" s="197">
        <v>1074.5191146881286</v>
      </c>
      <c r="E31" s="196" t="s">
        <v>120</v>
      </c>
      <c r="F31" s="189"/>
      <c r="G31" s="190"/>
    </row>
    <row r="32" spans="1:11" ht="29" customHeight="1" x14ac:dyDescent="0.2">
      <c r="A32" s="198" t="s">
        <v>122</v>
      </c>
      <c r="B32" s="196"/>
      <c r="C32" s="197">
        <v>1063.3762575452715</v>
      </c>
      <c r="D32" s="197">
        <v>1063.3762575452715</v>
      </c>
      <c r="E32" s="196" t="s">
        <v>120</v>
      </c>
      <c r="F32" s="189"/>
      <c r="G32" s="190"/>
    </row>
    <row r="33" spans="1:11" ht="20" customHeight="1" x14ac:dyDescent="0.2">
      <c r="A33" s="30"/>
      <c r="B33" s="95"/>
      <c r="C33" s="96"/>
      <c r="D33" s="96">
        <f t="shared" si="1"/>
        <v>0</v>
      </c>
      <c r="E33" s="96"/>
      <c r="F33" s="33"/>
      <c r="G33" s="10"/>
      <c r="H33" s="10"/>
      <c r="I33" s="5"/>
      <c r="J33" s="5"/>
    </row>
    <row r="34" spans="1:11" s="46" customFormat="1" ht="20" customHeight="1" x14ac:dyDescent="0.2">
      <c r="A34" s="29" t="s">
        <v>34</v>
      </c>
      <c r="B34" s="91"/>
      <c r="C34" s="92">
        <f>SUM(D35)</f>
        <v>0</v>
      </c>
      <c r="D34" s="92">
        <f t="shared" si="1"/>
        <v>0</v>
      </c>
      <c r="E34" s="92"/>
      <c r="F34" s="33" t="s">
        <v>8</v>
      </c>
      <c r="G34" s="5"/>
      <c r="H34" s="8"/>
      <c r="I34" s="1"/>
      <c r="J34" s="1"/>
      <c r="K34" s="12"/>
    </row>
    <row r="35" spans="1:11" ht="20" customHeight="1" x14ac:dyDescent="0.2">
      <c r="A35" s="30"/>
      <c r="B35" s="93"/>
      <c r="C35" s="94"/>
      <c r="D35" s="96">
        <f t="shared" si="1"/>
        <v>0</v>
      </c>
      <c r="E35" s="94"/>
      <c r="F35" s="33"/>
      <c r="G35" s="10"/>
      <c r="H35" s="10"/>
      <c r="I35" s="5"/>
      <c r="J35" s="5"/>
    </row>
    <row r="36" spans="1:11" ht="20" customHeight="1" x14ac:dyDescent="0.2">
      <c r="A36" s="31" t="s">
        <v>35</v>
      </c>
      <c r="B36" s="91"/>
      <c r="C36" s="92">
        <f>SUM(D37)</f>
        <v>0</v>
      </c>
      <c r="D36" s="92">
        <f t="shared" si="1"/>
        <v>0</v>
      </c>
      <c r="E36" s="92"/>
      <c r="F36" s="33" t="s">
        <v>8</v>
      </c>
      <c r="G36" s="5"/>
      <c r="H36" s="10"/>
      <c r="I36" s="1"/>
      <c r="J36" s="1"/>
      <c r="K36" s="51"/>
    </row>
    <row r="37" spans="1:11" ht="20" customHeight="1" x14ac:dyDescent="0.2">
      <c r="A37" s="32"/>
      <c r="B37" s="95"/>
      <c r="C37" s="96"/>
      <c r="D37" s="96">
        <f t="shared" si="1"/>
        <v>0</v>
      </c>
      <c r="E37" s="96"/>
      <c r="F37" s="33"/>
      <c r="G37" s="10"/>
      <c r="H37" s="10"/>
      <c r="I37" s="5"/>
      <c r="J37" s="5"/>
      <c r="K37" s="51"/>
    </row>
    <row r="38" spans="1:11" ht="20" customHeight="1" x14ac:dyDescent="0.2">
      <c r="A38" s="29" t="s">
        <v>42</v>
      </c>
      <c r="B38" s="86"/>
      <c r="C38" s="85">
        <f>SUM(D39)</f>
        <v>0</v>
      </c>
      <c r="D38" s="92">
        <f t="shared" si="1"/>
        <v>0</v>
      </c>
      <c r="E38" s="85"/>
      <c r="F38" s="35" t="s">
        <v>8</v>
      </c>
      <c r="G38" s="10"/>
      <c r="H38" s="10"/>
      <c r="I38" s="1"/>
      <c r="J38" s="5"/>
    </row>
    <row r="39" spans="1:11" ht="20" customHeight="1" x14ac:dyDescent="0.2">
      <c r="A39" s="30"/>
      <c r="B39" s="95"/>
      <c r="C39" s="96"/>
      <c r="D39" s="96">
        <f t="shared" si="1"/>
        <v>0</v>
      </c>
      <c r="E39" s="96"/>
      <c r="F39" s="33"/>
      <c r="G39" s="10"/>
      <c r="H39" s="10"/>
      <c r="I39" s="5"/>
      <c r="J39" s="5"/>
    </row>
    <row r="40" spans="1:11" ht="20" customHeight="1" x14ac:dyDescent="0.2">
      <c r="A40" s="29" t="s">
        <v>36</v>
      </c>
      <c r="B40" s="91"/>
      <c r="C40" s="92">
        <f>SUM(D41)</f>
        <v>0</v>
      </c>
      <c r="D40" s="92">
        <f t="shared" si="1"/>
        <v>0</v>
      </c>
      <c r="E40" s="92"/>
      <c r="F40" s="33" t="s">
        <v>8</v>
      </c>
      <c r="G40" s="5"/>
      <c r="H40" s="8"/>
      <c r="I40" s="1"/>
      <c r="J40" s="1"/>
    </row>
    <row r="41" spans="1:11" ht="20" customHeight="1" x14ac:dyDescent="0.2">
      <c r="A41" s="30"/>
      <c r="B41" s="93"/>
      <c r="C41" s="94"/>
      <c r="D41" s="96">
        <f t="shared" si="1"/>
        <v>0</v>
      </c>
      <c r="E41" s="94"/>
      <c r="F41" s="33"/>
      <c r="G41" s="10"/>
      <c r="H41" s="10"/>
      <c r="I41" s="5"/>
      <c r="J41" s="5"/>
    </row>
    <row r="42" spans="1:11" ht="20" customHeight="1" x14ac:dyDescent="0.2">
      <c r="A42" s="29" t="s">
        <v>13</v>
      </c>
      <c r="B42" s="91"/>
      <c r="C42" s="92">
        <f>SUM(D43)</f>
        <v>0</v>
      </c>
      <c r="D42" s="92">
        <f t="shared" si="1"/>
        <v>0</v>
      </c>
      <c r="E42" s="92"/>
      <c r="F42" s="33" t="s">
        <v>8</v>
      </c>
      <c r="G42" s="5"/>
      <c r="H42" s="8"/>
      <c r="I42" s="1"/>
      <c r="J42" s="1"/>
    </row>
    <row r="43" spans="1:11" ht="20" customHeight="1" x14ac:dyDescent="0.2">
      <c r="A43" s="30"/>
      <c r="B43" s="93"/>
      <c r="C43" s="94"/>
      <c r="D43" s="96">
        <f t="shared" si="1"/>
        <v>0</v>
      </c>
      <c r="E43" s="94"/>
      <c r="F43" s="33"/>
      <c r="G43" s="10"/>
      <c r="H43" s="10"/>
      <c r="I43" s="5"/>
      <c r="J43" s="5"/>
    </row>
    <row r="44" spans="1:11" ht="20" customHeight="1" x14ac:dyDescent="0.2">
      <c r="A44" s="31" t="s">
        <v>40</v>
      </c>
      <c r="B44" s="91"/>
      <c r="C44" s="92">
        <f>SUM(D45)</f>
        <v>0</v>
      </c>
      <c r="D44" s="92">
        <f t="shared" si="1"/>
        <v>0</v>
      </c>
      <c r="E44" s="92"/>
      <c r="F44" s="33" t="s">
        <v>8</v>
      </c>
      <c r="G44" s="5"/>
      <c r="H44" s="10"/>
      <c r="I44" s="1"/>
      <c r="J44" s="1"/>
    </row>
    <row r="45" spans="1:11" ht="20" customHeight="1" x14ac:dyDescent="0.2">
      <c r="A45" s="32"/>
      <c r="B45" s="95"/>
      <c r="C45" s="96"/>
      <c r="D45" s="96">
        <f t="shared" si="1"/>
        <v>0</v>
      </c>
      <c r="E45" s="96"/>
      <c r="F45" s="33"/>
      <c r="G45" s="10"/>
      <c r="H45" s="10"/>
      <c r="I45" s="5"/>
      <c r="J45" s="5"/>
    </row>
    <row r="46" spans="1:11" ht="20" customHeight="1" x14ac:dyDescent="0.2">
      <c r="A46" s="97" t="s">
        <v>39</v>
      </c>
      <c r="B46" s="98"/>
      <c r="C46" s="87">
        <f>SUM(D47)</f>
        <v>0</v>
      </c>
      <c r="D46" s="102">
        <f t="shared" si="1"/>
        <v>0</v>
      </c>
      <c r="E46" s="87"/>
      <c r="F46" s="105" t="s">
        <v>8</v>
      </c>
      <c r="G46" s="10"/>
      <c r="H46" s="10"/>
      <c r="I46" s="1"/>
      <c r="J46" s="5"/>
    </row>
    <row r="47" spans="1:11" ht="20" customHeight="1" x14ac:dyDescent="0.2">
      <c r="A47" s="99"/>
      <c r="B47" s="100"/>
      <c r="C47" s="101"/>
      <c r="D47" s="101">
        <f t="shared" si="1"/>
        <v>0</v>
      </c>
      <c r="E47" s="101"/>
      <c r="F47" s="106"/>
      <c r="G47" s="10"/>
      <c r="H47" s="10"/>
      <c r="I47" s="1"/>
      <c r="J47" s="5"/>
    </row>
    <row r="48" spans="1:11" ht="20" customHeight="1" x14ac:dyDescent="0.2">
      <c r="A48" s="1"/>
      <c r="B48" s="1"/>
      <c r="C48" s="1"/>
      <c r="D48" s="21"/>
      <c r="E48" s="1"/>
      <c r="F48" s="1"/>
      <c r="G48" s="1"/>
      <c r="H48" s="1"/>
      <c r="I48" s="1"/>
      <c r="J48" s="1"/>
    </row>
    <row r="49" spans="1:10" ht="20" customHeight="1" x14ac:dyDescent="0.2">
      <c r="A49" s="27" t="s">
        <v>22</v>
      </c>
      <c r="B49" s="34"/>
      <c r="C49" s="38"/>
      <c r="D49" s="50">
        <f>SUM(D5,D23,D25,D27,D29,D34,D36,D38,D40,D42,D44,D46)</f>
        <v>30198.900190954642</v>
      </c>
      <c r="E49" s="9"/>
      <c r="F49" s="9"/>
      <c r="G49"/>
      <c r="H49"/>
      <c r="I49"/>
      <c r="J49"/>
    </row>
    <row r="50" spans="1:10" ht="20" customHeight="1" x14ac:dyDescent="0.2">
      <c r="A50" s="39"/>
      <c r="B50" s="40"/>
      <c r="C50" s="41"/>
      <c r="D50" s="55"/>
      <c r="E50" s="40"/>
      <c r="F50" s="40"/>
      <c r="G50" s="43"/>
      <c r="H50" s="43"/>
      <c r="I50" s="43"/>
      <c r="J50" s="43"/>
    </row>
    <row r="51" spans="1:10" ht="20" customHeight="1" x14ac:dyDescent="0.2">
      <c r="A51" s="28" t="s">
        <v>12</v>
      </c>
      <c r="B51" s="27"/>
      <c r="C51" s="27"/>
      <c r="D51" s="56"/>
      <c r="E51" s="1"/>
      <c r="F51" s="1"/>
      <c r="G51" s="1"/>
      <c r="H51" s="1"/>
      <c r="I51" s="1"/>
      <c r="J51" s="1"/>
    </row>
  </sheetData>
  <mergeCells count="1">
    <mergeCell ref="G22:J22"/>
  </mergeCells>
  <conditionalFormatting sqref="E42:E53">
    <cfRule type="expression" dxfId="108" priority="4">
      <formula>IF(#REF!="No",TRUE)</formula>
    </cfRule>
  </conditionalFormatting>
  <conditionalFormatting sqref="D46:D53 B43:B44 B46:B53 B42:D42">
    <cfRule type="expression" dxfId="107" priority="3">
      <formula>IF(#REF!="No",TRUE)</formula>
    </cfRule>
  </conditionalFormatting>
  <conditionalFormatting sqref="C43:D44">
    <cfRule type="expression" dxfId="106" priority="2">
      <formula>IF(#REF!="No",TRUE)</formula>
    </cfRule>
  </conditionalFormatting>
  <conditionalFormatting sqref="B45:D45">
    <cfRule type="expression" dxfId="105" priority="1">
      <formula>IF(#REF!="No",TRUE)</formula>
    </cfRule>
  </conditionalFormatting>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J33"/>
  <sheetViews>
    <sheetView showGridLines="0" zoomScale="87" zoomScaleNormal="85" zoomScalePageLayoutView="85" workbookViewId="0">
      <selection activeCell="D11" sqref="D11"/>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27</v>
      </c>
    </row>
    <row r="3" spans="1:10" x14ac:dyDescent="0.2">
      <c r="A3" s="6"/>
      <c r="B3" s="7"/>
    </row>
    <row r="4" spans="1:10" ht="27" customHeight="1" x14ac:dyDescent="0.2">
      <c r="B4" s="36" t="s">
        <v>3</v>
      </c>
      <c r="C4" s="36" t="s">
        <v>2</v>
      </c>
      <c r="D4" s="36" t="s">
        <v>0</v>
      </c>
      <c r="E4" s="36" t="s">
        <v>6</v>
      </c>
      <c r="F4" s="36" t="s">
        <v>1</v>
      </c>
      <c r="G4" s="37" t="s">
        <v>7</v>
      </c>
      <c r="H4" s="4"/>
    </row>
    <row r="5" spans="1:10" x14ac:dyDescent="0.2">
      <c r="A5" s="29" t="s">
        <v>37</v>
      </c>
      <c r="B5" s="86"/>
      <c r="C5" s="85">
        <f>SUM(D6)</f>
        <v>0</v>
      </c>
      <c r="D5" s="85">
        <f t="shared" ref="D5:D11" si="0">B5*C5</f>
        <v>0</v>
      </c>
      <c r="E5" s="87"/>
      <c r="F5" s="105" t="s">
        <v>8</v>
      </c>
      <c r="G5" s="10"/>
      <c r="H5" s="10"/>
      <c r="J5" s="5"/>
    </row>
    <row r="6" spans="1:10" s="5" customFormat="1" x14ac:dyDescent="0.2">
      <c r="A6" s="58"/>
      <c r="B6" s="59"/>
      <c r="C6" s="88"/>
      <c r="D6" s="89">
        <f t="shared" si="0"/>
        <v>0</v>
      </c>
      <c r="E6" s="90"/>
      <c r="F6" s="106" t="s">
        <v>8</v>
      </c>
      <c r="G6" s="243"/>
      <c r="H6" s="244"/>
      <c r="I6" s="244"/>
      <c r="J6" s="244"/>
    </row>
    <row r="7" spans="1:10" x14ac:dyDescent="0.2">
      <c r="A7" s="29" t="s">
        <v>33</v>
      </c>
      <c r="B7" s="91"/>
      <c r="C7" s="92">
        <f>SUM(D8)</f>
        <v>0</v>
      </c>
      <c r="D7" s="92">
        <f t="shared" si="0"/>
        <v>0</v>
      </c>
      <c r="E7" s="92"/>
      <c r="F7" s="35" t="s">
        <v>8</v>
      </c>
      <c r="G7" s="5"/>
      <c r="H7" s="8"/>
    </row>
    <row r="8" spans="1:10" s="5" customFormat="1" x14ac:dyDescent="0.2">
      <c r="A8" s="30"/>
      <c r="B8" s="93"/>
      <c r="C8" s="94"/>
      <c r="D8" s="94">
        <f t="shared" si="0"/>
        <v>0</v>
      </c>
      <c r="E8" s="94"/>
      <c r="F8" s="33"/>
      <c r="G8" s="10"/>
      <c r="H8" s="10"/>
    </row>
    <row r="9" spans="1:10" x14ac:dyDescent="0.2">
      <c r="A9" s="31" t="s">
        <v>41</v>
      </c>
      <c r="B9" s="91"/>
      <c r="C9" s="92">
        <f>SUM(D10)</f>
        <v>0</v>
      </c>
      <c r="D9" s="92">
        <f t="shared" si="0"/>
        <v>0</v>
      </c>
      <c r="E9" s="92"/>
      <c r="F9" s="33" t="s">
        <v>8</v>
      </c>
      <c r="G9" s="5"/>
      <c r="H9" s="10"/>
    </row>
    <row r="10" spans="1:10" s="5" customFormat="1" x14ac:dyDescent="0.2">
      <c r="A10" s="32"/>
      <c r="B10" s="95"/>
      <c r="C10" s="96"/>
      <c r="D10" s="96">
        <f t="shared" si="0"/>
        <v>0</v>
      </c>
      <c r="E10" s="96"/>
      <c r="F10" s="33"/>
      <c r="G10" s="10"/>
      <c r="H10" s="10"/>
    </row>
    <row r="11" spans="1:10" x14ac:dyDescent="0.2">
      <c r="A11" s="31" t="s">
        <v>38</v>
      </c>
      <c r="B11" s="91">
        <v>1</v>
      </c>
      <c r="C11" s="92">
        <f>SUM(D12)</f>
        <v>1500</v>
      </c>
      <c r="D11" s="92">
        <f t="shared" si="0"/>
        <v>1500</v>
      </c>
      <c r="E11" s="92"/>
      <c r="F11" s="33" t="s">
        <v>8</v>
      </c>
      <c r="G11" s="5"/>
      <c r="H11" s="10"/>
    </row>
    <row r="12" spans="1:10" s="5" customFormat="1" x14ac:dyDescent="0.2">
      <c r="A12" s="57" t="s">
        <v>123</v>
      </c>
      <c r="B12" s="95">
        <f>6*10</f>
        <v>60</v>
      </c>
      <c r="C12" s="96">
        <v>25</v>
      </c>
      <c r="D12" s="96">
        <f>B12*C12</f>
        <v>1500</v>
      </c>
      <c r="E12" s="96" t="s">
        <v>63</v>
      </c>
      <c r="F12" s="33"/>
      <c r="G12" s="10" t="s">
        <v>124</v>
      </c>
      <c r="H12" s="10"/>
    </row>
    <row r="13" spans="1:10" s="5" customFormat="1" x14ac:dyDescent="0.2">
      <c r="A13" s="32"/>
      <c r="B13" s="176"/>
      <c r="C13" s="177"/>
      <c r="D13" s="96"/>
      <c r="E13" s="177"/>
      <c r="F13" s="35"/>
      <c r="G13" s="10"/>
      <c r="H13" s="10"/>
    </row>
    <row r="14" spans="1:10" x14ac:dyDescent="0.2">
      <c r="A14" s="29" t="s">
        <v>39</v>
      </c>
      <c r="B14" s="86"/>
      <c r="C14" s="85">
        <f>SUM(D15)</f>
        <v>0</v>
      </c>
      <c r="D14" s="92">
        <f t="shared" ref="D14:D29" si="1">B14*C14</f>
        <v>0</v>
      </c>
      <c r="E14" s="85"/>
      <c r="F14" s="35" t="s">
        <v>8</v>
      </c>
      <c r="G14" s="10"/>
      <c r="H14" s="10"/>
      <c r="J14" s="5"/>
    </row>
    <row r="15" spans="1:10" s="5" customFormat="1" x14ac:dyDescent="0.2">
      <c r="A15" s="30"/>
      <c r="B15" s="95"/>
      <c r="C15" s="96"/>
      <c r="D15" s="96">
        <f t="shared" si="1"/>
        <v>0</v>
      </c>
      <c r="E15" s="96"/>
      <c r="F15" s="33"/>
      <c r="G15" s="10"/>
      <c r="H15" s="10"/>
    </row>
    <row r="16" spans="1:10" x14ac:dyDescent="0.2">
      <c r="A16" s="29" t="s">
        <v>34</v>
      </c>
      <c r="B16" s="91"/>
      <c r="C16" s="92">
        <f>SUM(D17)</f>
        <v>0</v>
      </c>
      <c r="D16" s="92">
        <f t="shared" si="1"/>
        <v>0</v>
      </c>
      <c r="E16" s="92"/>
      <c r="F16" s="33" t="s">
        <v>8</v>
      </c>
      <c r="G16" s="5"/>
      <c r="H16" s="8"/>
    </row>
    <row r="17" spans="1:10" s="5" customFormat="1" x14ac:dyDescent="0.2">
      <c r="A17" s="30"/>
      <c r="B17" s="93"/>
      <c r="C17" s="94"/>
      <c r="D17" s="96">
        <f t="shared" si="1"/>
        <v>0</v>
      </c>
      <c r="E17" s="94"/>
      <c r="F17" s="33"/>
      <c r="G17" s="10"/>
      <c r="H17" s="10"/>
    </row>
    <row r="18" spans="1:10" x14ac:dyDescent="0.2">
      <c r="A18" s="31" t="s">
        <v>35</v>
      </c>
      <c r="B18" s="91"/>
      <c r="C18" s="92">
        <f>SUM(D19)</f>
        <v>0</v>
      </c>
      <c r="D18" s="92">
        <f t="shared" si="1"/>
        <v>0</v>
      </c>
      <c r="E18" s="92"/>
      <c r="F18" s="33" t="s">
        <v>8</v>
      </c>
      <c r="G18" s="5"/>
      <c r="H18" s="10"/>
    </row>
    <row r="19" spans="1:10" s="5" customFormat="1" x14ac:dyDescent="0.2">
      <c r="A19" s="32"/>
      <c r="B19" s="95"/>
      <c r="C19" s="96"/>
      <c r="D19" s="96">
        <f t="shared" si="1"/>
        <v>0</v>
      </c>
      <c r="E19" s="96"/>
      <c r="F19" s="33"/>
      <c r="G19" s="10"/>
      <c r="H19" s="10"/>
    </row>
    <row r="20" spans="1:10" x14ac:dyDescent="0.2">
      <c r="A20" s="29" t="s">
        <v>42</v>
      </c>
      <c r="B20" s="86"/>
      <c r="C20" s="85">
        <f>SUM(D21)</f>
        <v>0</v>
      </c>
      <c r="D20" s="92">
        <f t="shared" si="1"/>
        <v>0</v>
      </c>
      <c r="E20" s="85"/>
      <c r="F20" s="35" t="s">
        <v>8</v>
      </c>
      <c r="G20" s="10"/>
      <c r="H20" s="10"/>
      <c r="J20" s="5"/>
    </row>
    <row r="21" spans="1:10" s="5" customFormat="1" x14ac:dyDescent="0.2">
      <c r="A21" s="30"/>
      <c r="B21" s="95"/>
      <c r="C21" s="96"/>
      <c r="D21" s="96">
        <f t="shared" si="1"/>
        <v>0</v>
      </c>
      <c r="E21" s="96"/>
      <c r="F21" s="33"/>
      <c r="G21" s="10"/>
      <c r="H21" s="10"/>
    </row>
    <row r="22" spans="1:10" x14ac:dyDescent="0.2">
      <c r="A22" s="29" t="s">
        <v>36</v>
      </c>
      <c r="B22" s="91"/>
      <c r="C22" s="92">
        <f>SUM(D23)</f>
        <v>0</v>
      </c>
      <c r="D22" s="92">
        <f t="shared" si="1"/>
        <v>0</v>
      </c>
      <c r="E22" s="92"/>
      <c r="F22" s="33" t="s">
        <v>8</v>
      </c>
      <c r="G22" s="5"/>
      <c r="H22" s="8"/>
    </row>
    <row r="23" spans="1:10" s="5" customFormat="1" x14ac:dyDescent="0.2">
      <c r="A23" s="30"/>
      <c r="B23" s="93"/>
      <c r="C23" s="94"/>
      <c r="D23" s="96">
        <f t="shared" si="1"/>
        <v>0</v>
      </c>
      <c r="E23" s="94"/>
      <c r="F23" s="33"/>
      <c r="G23" s="10"/>
      <c r="H23" s="10"/>
    </row>
    <row r="24" spans="1:10" x14ac:dyDescent="0.2">
      <c r="A24" s="29" t="s">
        <v>13</v>
      </c>
      <c r="B24" s="91"/>
      <c r="C24" s="92">
        <f>SUM(D25)</f>
        <v>0</v>
      </c>
      <c r="D24" s="92">
        <f t="shared" si="1"/>
        <v>0</v>
      </c>
      <c r="E24" s="92"/>
      <c r="F24" s="33" t="s">
        <v>8</v>
      </c>
      <c r="G24" s="5"/>
      <c r="H24" s="8"/>
    </row>
    <row r="25" spans="1:10" s="5" customFormat="1" x14ac:dyDescent="0.2">
      <c r="A25" s="30"/>
      <c r="B25" s="93"/>
      <c r="C25" s="94"/>
      <c r="D25" s="96">
        <f t="shared" si="1"/>
        <v>0</v>
      </c>
      <c r="E25" s="94"/>
      <c r="F25" s="33"/>
      <c r="G25" s="10"/>
      <c r="H25" s="10"/>
    </row>
    <row r="26" spans="1:10" x14ac:dyDescent="0.2">
      <c r="A26" s="31" t="s">
        <v>40</v>
      </c>
      <c r="B26" s="91"/>
      <c r="C26" s="92">
        <f>SUM(D27)</f>
        <v>0</v>
      </c>
      <c r="D26" s="92">
        <f t="shared" si="1"/>
        <v>0</v>
      </c>
      <c r="E26" s="92"/>
      <c r="F26" s="33" t="s">
        <v>8</v>
      </c>
      <c r="G26" s="5"/>
      <c r="H26" s="10"/>
    </row>
    <row r="27" spans="1:10" s="5" customFormat="1" x14ac:dyDescent="0.2">
      <c r="A27" s="32"/>
      <c r="B27" s="95"/>
      <c r="C27" s="96"/>
      <c r="D27" s="96">
        <f t="shared" si="1"/>
        <v>0</v>
      </c>
      <c r="E27" s="96"/>
      <c r="F27" s="33"/>
      <c r="G27" s="10"/>
      <c r="H27" s="10"/>
    </row>
    <row r="28" spans="1:10" x14ac:dyDescent="0.2">
      <c r="A28" s="97" t="s">
        <v>39</v>
      </c>
      <c r="B28" s="98"/>
      <c r="C28" s="87">
        <f>SUM(D29)</f>
        <v>0</v>
      </c>
      <c r="D28" s="102">
        <f t="shared" si="1"/>
        <v>0</v>
      </c>
      <c r="E28" s="87"/>
      <c r="F28" s="105" t="s">
        <v>8</v>
      </c>
      <c r="G28" s="10"/>
      <c r="H28" s="10"/>
      <c r="J28" s="5"/>
    </row>
    <row r="29" spans="1:10" x14ac:dyDescent="0.2">
      <c r="A29" s="99"/>
      <c r="B29" s="100"/>
      <c r="C29" s="101"/>
      <c r="D29" s="101">
        <f t="shared" si="1"/>
        <v>0</v>
      </c>
      <c r="E29" s="101"/>
      <c r="F29" s="106"/>
      <c r="G29" s="10"/>
      <c r="H29" s="10"/>
      <c r="J29" s="5"/>
    </row>
    <row r="30" spans="1:10" customFormat="1" x14ac:dyDescent="0.2">
      <c r="A30" s="1"/>
      <c r="B30" s="1"/>
      <c r="C30" s="1"/>
      <c r="D30" s="21"/>
      <c r="E30" s="1"/>
      <c r="F30" s="1"/>
      <c r="G30" s="1"/>
      <c r="H30" s="1"/>
      <c r="I30" s="1"/>
      <c r="J30" s="1"/>
    </row>
    <row r="31" spans="1:10" s="43" customFormat="1" x14ac:dyDescent="0.2">
      <c r="A31" s="27" t="s">
        <v>22</v>
      </c>
      <c r="B31" s="34"/>
      <c r="C31" s="38"/>
      <c r="D31" s="50">
        <f>SUM(D5,D7,D9,D11,D14,D16,D18,D20,D22,D24,D26,D28)</f>
        <v>1500</v>
      </c>
      <c r="E31" s="9"/>
      <c r="F31" s="9"/>
      <c r="G31"/>
      <c r="H31"/>
      <c r="I31"/>
      <c r="J31"/>
    </row>
    <row r="32" spans="1:10" x14ac:dyDescent="0.2">
      <c r="A32" s="39"/>
      <c r="B32" s="40"/>
      <c r="C32" s="41"/>
      <c r="D32" s="55"/>
      <c r="E32" s="40"/>
      <c r="F32" s="40"/>
      <c r="G32" s="43"/>
      <c r="H32" s="43"/>
      <c r="I32" s="43"/>
      <c r="J32" s="43"/>
    </row>
    <row r="33" spans="1:4" x14ac:dyDescent="0.2">
      <c r="A33" s="28" t="s">
        <v>12</v>
      </c>
      <c r="B33" s="27"/>
      <c r="C33" s="27"/>
      <c r="D33" s="56"/>
    </row>
  </sheetData>
  <mergeCells count="1">
    <mergeCell ref="G6:J6"/>
  </mergeCells>
  <conditionalFormatting sqref="H25 D25 D28:H34 G27:H27 D26:H26 G6:G24">
    <cfRule type="expression" dxfId="104" priority="72">
      <formula>IF(#REF!="No",TRUE)</formula>
    </cfRule>
  </conditionalFormatting>
  <conditionalFormatting sqref="E25 E14:E15 G25 D24:F24 D6:F9 F11:F16">
    <cfRule type="expression" dxfId="103" priority="68">
      <formula>IF(#REF!="No",TRUE)</formula>
    </cfRule>
  </conditionalFormatting>
  <conditionalFormatting sqref="E17:F23 D10:F10 D11:E11">
    <cfRule type="expression" dxfId="102" priority="67">
      <formula>IF(#REF!="No",TRUE)</formula>
    </cfRule>
  </conditionalFormatting>
  <conditionalFormatting sqref="D16:E16">
    <cfRule type="expression" dxfId="101" priority="64">
      <formula>IF(#REF!="No",TRUE)</formula>
    </cfRule>
  </conditionalFormatting>
  <conditionalFormatting sqref="D14 D23">
    <cfRule type="expression" dxfId="100" priority="57">
      <formula>IF(#REF!="No",TRUE)</formula>
    </cfRule>
  </conditionalFormatting>
  <conditionalFormatting sqref="D15">
    <cfRule type="expression" dxfId="99" priority="53">
      <formula>IF(#REF!="No",TRUE)</formula>
    </cfRule>
  </conditionalFormatting>
  <conditionalFormatting sqref="D17:D18">
    <cfRule type="expression" dxfId="98" priority="49">
      <formula>IF(#REF!="No",TRUE)</formula>
    </cfRule>
  </conditionalFormatting>
  <conditionalFormatting sqref="D19:D20">
    <cfRule type="expression" dxfId="97" priority="47">
      <formula>IF(#REF!="No",TRUE)</formula>
    </cfRule>
  </conditionalFormatting>
  <conditionalFormatting sqref="D21">
    <cfRule type="expression" dxfId="96" priority="39">
      <formula>IF(#REF!="No",TRUE)</formula>
    </cfRule>
  </conditionalFormatting>
  <conditionalFormatting sqref="D22">
    <cfRule type="expression" dxfId="95" priority="37">
      <formula>IF(#REF!="No",TRUE)</formula>
    </cfRule>
  </conditionalFormatting>
  <conditionalFormatting sqref="D27:F27">
    <cfRule type="expression" dxfId="94" priority="1">
      <formula>IF(#REF!="No",TRUE)</formula>
    </cfRule>
  </conditionalFormatting>
  <pageMargins left="0.25" right="0.25" top="0.25" bottom="0.25" header="0.25" footer="0.2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workbookViewId="0">
      <selection sqref="A1:XFD1048576"/>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8" t="s">
        <v>73</v>
      </c>
      <c r="Q3" s="179" t="s">
        <v>74</v>
      </c>
      <c r="R3" s="179" t="s">
        <v>75</v>
      </c>
    </row>
    <row r="4" spans="16:18" ht="31" thickBot="1" x14ac:dyDescent="0.25">
      <c r="P4" s="180" t="s">
        <v>76</v>
      </c>
      <c r="Q4" s="181" t="s">
        <v>77</v>
      </c>
      <c r="R4" s="181" t="s">
        <v>78</v>
      </c>
    </row>
    <row r="5" spans="16:18" ht="31" thickBot="1" x14ac:dyDescent="0.25">
      <c r="P5" s="180" t="s">
        <v>33</v>
      </c>
      <c r="Q5" s="182" t="s">
        <v>77</v>
      </c>
      <c r="R5" s="182" t="s">
        <v>79</v>
      </c>
    </row>
    <row r="6" spans="16:18" ht="16" thickBot="1" x14ac:dyDescent="0.25">
      <c r="P6" s="180" t="s">
        <v>41</v>
      </c>
      <c r="Q6" s="182" t="s">
        <v>80</v>
      </c>
      <c r="R6" s="182" t="s">
        <v>81</v>
      </c>
    </row>
    <row r="7" spans="16:18" ht="31" thickBot="1" x14ac:dyDescent="0.25">
      <c r="P7" s="180" t="s">
        <v>82</v>
      </c>
      <c r="Q7" s="182" t="s">
        <v>83</v>
      </c>
      <c r="R7" s="181" t="s">
        <v>84</v>
      </c>
    </row>
    <row r="8" spans="16:18" ht="16" thickBot="1" x14ac:dyDescent="0.25">
      <c r="P8" s="180" t="s">
        <v>39</v>
      </c>
      <c r="Q8" s="182" t="s">
        <v>85</v>
      </c>
      <c r="R8" s="182" t="s">
        <v>86</v>
      </c>
    </row>
    <row r="9" spans="16:18" x14ac:dyDescent="0.2">
      <c r="P9" s="239" t="s">
        <v>34</v>
      </c>
      <c r="Q9" s="241" t="s">
        <v>87</v>
      </c>
      <c r="R9" s="183" t="s">
        <v>88</v>
      </c>
    </row>
    <row r="10" spans="16:18" ht="31" thickBot="1" x14ac:dyDescent="0.25">
      <c r="P10" s="240"/>
      <c r="Q10" s="242"/>
      <c r="R10" s="181" t="s">
        <v>89</v>
      </c>
    </row>
    <row r="11" spans="16:18" ht="31" thickBot="1" x14ac:dyDescent="0.25">
      <c r="P11" s="180" t="s">
        <v>35</v>
      </c>
      <c r="Q11" s="182" t="s">
        <v>90</v>
      </c>
      <c r="R11" s="182" t="s">
        <v>70</v>
      </c>
    </row>
    <row r="12" spans="16:18" ht="31" thickBot="1" x14ac:dyDescent="0.25">
      <c r="P12" s="180" t="s">
        <v>91</v>
      </c>
      <c r="Q12" s="182" t="s">
        <v>92</v>
      </c>
      <c r="R12" s="182" t="s">
        <v>93</v>
      </c>
    </row>
    <row r="13" spans="16:18" ht="31" thickBot="1" x14ac:dyDescent="0.25">
      <c r="P13" s="180" t="s">
        <v>94</v>
      </c>
      <c r="Q13" s="182" t="s">
        <v>95</v>
      </c>
      <c r="R13" s="182" t="s">
        <v>96</v>
      </c>
    </row>
    <row r="14" spans="16:18" ht="76" thickBot="1" x14ac:dyDescent="0.25">
      <c r="P14" s="180" t="s">
        <v>13</v>
      </c>
      <c r="Q14" s="182" t="s">
        <v>97</v>
      </c>
      <c r="R14" s="181" t="s">
        <v>98</v>
      </c>
    </row>
    <row r="15" spans="16:18" ht="61" thickBot="1" x14ac:dyDescent="0.25">
      <c r="P15" s="180" t="s">
        <v>99</v>
      </c>
      <c r="Q15" s="181" t="s">
        <v>100</v>
      </c>
      <c r="R15" s="181" t="s">
        <v>101</v>
      </c>
    </row>
    <row r="16" spans="16:18" x14ac:dyDescent="0.2">
      <c r="P16" s="184"/>
      <c r="Q16" s="185"/>
      <c r="R16" s="185"/>
    </row>
    <row r="17" spans="16:18" x14ac:dyDescent="0.2">
      <c r="P17" s="184"/>
      <c r="Q17" s="185"/>
      <c r="R17" s="185"/>
    </row>
    <row r="18" spans="16:18" x14ac:dyDescent="0.2">
      <c r="P18" s="184"/>
      <c r="Q18" s="185"/>
      <c r="R18" s="185"/>
    </row>
  </sheetData>
  <mergeCells count="2">
    <mergeCell ref="P9:P10"/>
    <mergeCell ref="Q9:Q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How-To-Use </vt:lpstr>
      <vt:lpstr>Output Tabs-&gt;</vt:lpstr>
      <vt:lpstr>Cost Summary</vt:lpstr>
      <vt:lpstr>Input Tabs -&gt;</vt:lpstr>
      <vt:lpstr>Setup-&gt;</vt:lpstr>
      <vt:lpstr>Planning</vt:lpstr>
      <vt:lpstr>Development of Systems</vt:lpstr>
      <vt:lpstr>Advocacy</vt:lpstr>
      <vt:lpstr>InstalationandImplementation-&gt;</vt:lpstr>
      <vt:lpstr>Legislation</vt:lpstr>
      <vt:lpstr>Promotion</vt:lpstr>
      <vt:lpstr>Initial Training</vt:lpstr>
      <vt:lpstr>Operation-&gt;</vt:lpstr>
      <vt:lpstr>Program Management</vt:lpstr>
      <vt:lpstr>Equitment Maintenance</vt:lpstr>
      <vt:lpstr>Monitoring and Eval</vt:lpstr>
      <vt:lpstr>Utilization</vt:lpstr>
      <vt:lpstr>Recurrent Training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Anupama Dathan</dc:creator>
  <cp:lastModifiedBy>Microsoft Office User</cp:lastModifiedBy>
  <dcterms:created xsi:type="dcterms:W3CDTF">2015-09-30T12:05:27Z</dcterms:created>
  <dcterms:modified xsi:type="dcterms:W3CDTF">2017-06-29T15:07:14Z</dcterms:modified>
</cp:coreProperties>
</file>