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showInkAnnotation="0" autoCompressPictures="0"/>
  <mc:AlternateContent xmlns:mc="http://schemas.openxmlformats.org/markup-compatibility/2006">
    <mc:Choice Requires="x15">
      <x15ac:absPath xmlns:x15ac="http://schemas.microsoft.com/office/spreadsheetml/2010/11/ac" url="/Users/pvissapragada/Dropbox (R4D)/Governance Costing/13 Final Products for Internal Review/"/>
    </mc:Choice>
  </mc:AlternateContent>
  <bookViews>
    <workbookView xWindow="1540" yWindow="1280" windowWidth="27260" windowHeight="16720" activeTab="2"/>
  </bookViews>
  <sheets>
    <sheet name="How-To-Use " sheetId="34" r:id="rId1"/>
    <sheet name="Output Tabs-&gt;" sheetId="15" r:id="rId2"/>
    <sheet name="Cost Summary" sheetId="9" r:id="rId3"/>
    <sheet name="Input Tabs -&gt;" sheetId="35" r:id="rId4"/>
    <sheet name="Setup-&gt;" sheetId="16" r:id="rId5"/>
    <sheet name="Planning" sheetId="4" r:id="rId6"/>
    <sheet name="Development of Systems" sheetId="19" r:id="rId7"/>
    <sheet name="Advocacy" sheetId="14" r:id="rId8"/>
    <sheet name="InstalationandImplementation-&gt;" sheetId="29" r:id="rId9"/>
    <sheet name="Legislation" sheetId="10" r:id="rId10"/>
    <sheet name="Promotion" sheetId="6" r:id="rId11"/>
    <sheet name="Initial Training" sheetId="13" r:id="rId12"/>
    <sheet name="Operation-&gt;" sheetId="30" r:id="rId13"/>
    <sheet name="Program Management" sheetId="7" r:id="rId14"/>
    <sheet name="Equitment Maintenance" sheetId="22" r:id="rId15"/>
    <sheet name="Monitoring and Eval" sheetId="31" r:id="rId16"/>
    <sheet name="Utilization" sheetId="32" r:id="rId17"/>
    <sheet name="Recurrent Training" sheetId="33" r:id="rId18"/>
  </sheets>
  <externalReferences>
    <externalReference r:id="rId19"/>
  </externalReferences>
  <definedNames>
    <definedName name="ANMH" localSheetId="0">#REF!</definedName>
    <definedName name="ANMH">#REF!</definedName>
    <definedName name="ANML" localSheetId="0">#REF!</definedName>
    <definedName name="ANML">#REF!</definedName>
    <definedName name="ANMM" localSheetId="0">#REF!</definedName>
    <definedName name="ANMM">#REF!</definedName>
    <definedName name="ANMPPTrainingDaysH" localSheetId="0">#REF!</definedName>
    <definedName name="ANMPPTrainingDaysH">#REF!</definedName>
    <definedName name="ANMPPTrainingDaysL" localSheetId="0">#REF!</definedName>
    <definedName name="ANMPPTrainingDaysL">#REF!</definedName>
    <definedName name="ANMPPTrainingDaysM" localSheetId="0">#REF!</definedName>
    <definedName name="ANMPPTrainingDaysM">#REF!</definedName>
    <definedName name="ANMRatioH" localSheetId="0">#REF!</definedName>
    <definedName name="ANMRatioH">#REF!</definedName>
    <definedName name="ANMRatioL" localSheetId="0">#REF!</definedName>
    <definedName name="ANMRatioL">#REF!</definedName>
    <definedName name="ANMRatioM" localSheetId="0">#REF!</definedName>
    <definedName name="ANMRatioM">#REF!</definedName>
    <definedName name="AWWH" localSheetId="0">#REF!</definedName>
    <definedName name="AWWH">#REF!</definedName>
    <definedName name="AWWL" localSheetId="0">#REF!</definedName>
    <definedName name="AWWL">#REF!</definedName>
    <definedName name="AWWM" localSheetId="0">#REF!</definedName>
    <definedName name="AWWM">#REF!</definedName>
    <definedName name="AWWTrainingDaysH" localSheetId="0">#REF!</definedName>
    <definedName name="AWWTrainingDaysH">#REF!</definedName>
    <definedName name="AWWTrainingDaysL" localSheetId="0">#REF!</definedName>
    <definedName name="AWWTrainingDaysL">#REF!</definedName>
    <definedName name="AWWTrainingDaysM" localSheetId="0">#REF!</definedName>
    <definedName name="AWWTrainingDaysM">#REF!</definedName>
    <definedName name="AWWtrainingsH" localSheetId="0">#REF!</definedName>
    <definedName name="AWWtrainingsH">#REF!</definedName>
    <definedName name="AWWtrainingsL" localSheetId="0">#REF!</definedName>
    <definedName name="AWWtrainingsL">#REF!</definedName>
    <definedName name="AWWtrainingsM" localSheetId="0">#REF!</definedName>
    <definedName name="AWWtrainingsM">#REF!</definedName>
    <definedName name="BCCupdateH" localSheetId="0">#REF!</definedName>
    <definedName name="BCCupdateH">#REF!</definedName>
    <definedName name="BCCupdateL" localSheetId="0">#REF!</definedName>
    <definedName name="BCCupdateL">#REF!</definedName>
    <definedName name="BCCupdateM" localSheetId="0">#REF!</definedName>
    <definedName name="BCCupdateM">#REF!</definedName>
    <definedName name="BlocksH" localSheetId="0">#REF!</definedName>
    <definedName name="BlocksH">#REF!</definedName>
    <definedName name="BlocksL" localSheetId="0">#REF!</definedName>
    <definedName name="BlocksL">#REF!</definedName>
    <definedName name="BlocksM" localSheetId="0">#REF!</definedName>
    <definedName name="BlocksM">#REF!</definedName>
    <definedName name="ChildANMW10H" localSheetId="0">#REF!</definedName>
    <definedName name="ChildANMW10H">#REF!</definedName>
    <definedName name="ChildANMW10L" localSheetId="0">#REF!</definedName>
    <definedName name="ChildANMW10L">#REF!</definedName>
    <definedName name="ChildANMW10M" localSheetId="0">#REF!</definedName>
    <definedName name="ChildANMW10M">#REF!</definedName>
    <definedName name="ChildANMW11H" localSheetId="0">#REF!</definedName>
    <definedName name="ChildANMW11H">#REF!</definedName>
    <definedName name="ChildANMW11L" localSheetId="0">#REF!</definedName>
    <definedName name="ChildANMW11L">#REF!</definedName>
    <definedName name="ChildANMW11M" localSheetId="0">#REF!</definedName>
    <definedName name="ChildANMW11M">#REF!</definedName>
    <definedName name="ChildANMW12H" localSheetId="0">#REF!</definedName>
    <definedName name="ChildANMW12H">#REF!</definedName>
    <definedName name="ChildANMW12L" localSheetId="0">#REF!</definedName>
    <definedName name="ChildANMW12L">#REF!</definedName>
    <definedName name="ChildANMW12M" localSheetId="0">#REF!</definedName>
    <definedName name="ChildANMW12M">#REF!</definedName>
    <definedName name="ChildANMW17H" localSheetId="0">#REF!</definedName>
    <definedName name="ChildANMW17H">#REF!</definedName>
    <definedName name="ChildANMW17L" localSheetId="0">#REF!</definedName>
    <definedName name="ChildANMW17L">#REF!</definedName>
    <definedName name="ChildANMW17M" localSheetId="0">#REF!</definedName>
    <definedName name="ChildANMW17M">#REF!</definedName>
    <definedName name="ChildANMW1H" localSheetId="0">#REF!</definedName>
    <definedName name="ChildANMW1H">#REF!</definedName>
    <definedName name="ChildANMW1L" localSheetId="0">#REF!</definedName>
    <definedName name="ChildANMW1L">#REF!</definedName>
    <definedName name="ChildANMW1M" localSheetId="0">#REF!</definedName>
    <definedName name="ChildANMW1M">#REF!</definedName>
    <definedName name="ChildANMW22H" localSheetId="0">#REF!</definedName>
    <definedName name="ChildANMW22H">#REF!</definedName>
    <definedName name="ChildANMW22L" localSheetId="0">#REF!</definedName>
    <definedName name="ChildANMW22L">#REF!</definedName>
    <definedName name="ChildANMW22M" localSheetId="0">#REF!</definedName>
    <definedName name="ChildANMW22M">#REF!</definedName>
    <definedName name="ChildANMW26H" localSheetId="0">#REF!</definedName>
    <definedName name="ChildANMW26H">#REF!</definedName>
    <definedName name="ChildANMW26L" localSheetId="0">#REF!</definedName>
    <definedName name="ChildANMW26L">#REF!</definedName>
    <definedName name="ChildANMW26M" localSheetId="0">#REF!</definedName>
    <definedName name="ChildANMW26M">#REF!</definedName>
    <definedName name="ChildANMW2H" localSheetId="0">#REF!</definedName>
    <definedName name="ChildANMW2H">#REF!</definedName>
    <definedName name="ChildANMW2L" localSheetId="0">#REF!</definedName>
    <definedName name="ChildANMW2L">#REF!</definedName>
    <definedName name="ChildANMW2M" localSheetId="0">#REF!</definedName>
    <definedName name="ChildANMW2M">#REF!</definedName>
    <definedName name="ChildANMW3H" localSheetId="0">#REF!</definedName>
    <definedName name="ChildANMW3H">#REF!</definedName>
    <definedName name="ChildANMW3L" localSheetId="0">#REF!</definedName>
    <definedName name="ChildANMW3L">#REF!</definedName>
    <definedName name="ChildANMW3M" localSheetId="0">#REF!</definedName>
    <definedName name="ChildANMW3M">#REF!</definedName>
    <definedName name="ChildANMW4H" localSheetId="0">#REF!</definedName>
    <definedName name="ChildANMW4H">#REF!</definedName>
    <definedName name="ChildANMW4L" localSheetId="0">#REF!</definedName>
    <definedName name="ChildANMW4L">#REF!</definedName>
    <definedName name="ChildANMW4M" localSheetId="0">#REF!</definedName>
    <definedName name="ChildANMW4M">#REF!</definedName>
    <definedName name="ChildANMW5H" localSheetId="0">#REF!</definedName>
    <definedName name="ChildANMW5H">#REF!</definedName>
    <definedName name="ChildANMW5L" localSheetId="0">#REF!</definedName>
    <definedName name="ChildANMW5L">#REF!</definedName>
    <definedName name="ChildANMW5M" localSheetId="0">#REF!</definedName>
    <definedName name="ChildANMW5M">#REF!</definedName>
    <definedName name="ChildANMW6H" localSheetId="0">#REF!</definedName>
    <definedName name="ChildANMW6H">#REF!</definedName>
    <definedName name="ChildANMW6L" localSheetId="0">#REF!</definedName>
    <definedName name="ChildANMW6L">#REF!</definedName>
    <definedName name="ChildANMW6M" localSheetId="0">#REF!</definedName>
    <definedName name="ChildANMW6M">#REF!</definedName>
    <definedName name="ChildANMW7H" localSheetId="0">#REF!</definedName>
    <definedName name="ChildANMW7H">#REF!</definedName>
    <definedName name="ChildANMW7L" localSheetId="0">#REF!</definedName>
    <definedName name="ChildANMW7L">#REF!</definedName>
    <definedName name="ChildANMW7M" localSheetId="0">#REF!</definedName>
    <definedName name="ChildANMW7M">#REF!</definedName>
    <definedName name="ChildANMW8H" localSheetId="0">#REF!</definedName>
    <definedName name="ChildANMW8H">#REF!</definedName>
    <definedName name="ChildANMW8L" localSheetId="0">#REF!</definedName>
    <definedName name="ChildANMW8L">#REF!</definedName>
    <definedName name="ChildANMW8M" localSheetId="0">#REF!</definedName>
    <definedName name="ChildANMW8M">#REF!</definedName>
    <definedName name="ChildANMW9H" localSheetId="0">#REF!</definedName>
    <definedName name="ChildANMW9H">#REF!</definedName>
    <definedName name="ChildANMW9L" localSheetId="0">#REF!</definedName>
    <definedName name="ChildANMW9L">#REF!</definedName>
    <definedName name="ChildANMW9M" localSheetId="0">#REF!</definedName>
    <definedName name="ChildANMW9M">#REF!</definedName>
    <definedName name="ChildrenEnrolledH" localSheetId="0">#REF!</definedName>
    <definedName name="ChildrenEnrolledH">#REF!</definedName>
    <definedName name="ChildrenEnrolledL" localSheetId="0">#REF!</definedName>
    <definedName name="ChildrenEnrolledL">#REF!</definedName>
    <definedName name="ChildrenEnrolledM" localSheetId="0">#REF!</definedName>
    <definedName name="ChildrenEnrolledM">#REF!</definedName>
    <definedName name="ChildrenNoComplicationsH" localSheetId="0">#REF!</definedName>
    <definedName name="ChildrenNoComplicationsH">#REF!</definedName>
    <definedName name="ChildrenNoComplicationsL" localSheetId="0">#REF!</definedName>
    <definedName name="ChildrenNoComplicationsL">#REF!</definedName>
    <definedName name="ChildrenNoComplicationsM" localSheetId="0">#REF!</definedName>
    <definedName name="ChildrenNoComplicationsM">#REF!</definedName>
    <definedName name="ChildrenSAMH" localSheetId="0">#REF!</definedName>
    <definedName name="ChildrenSAMH">#REF!</definedName>
    <definedName name="ChildrenSAML" localSheetId="0">#REF!</definedName>
    <definedName name="ChildrenSAML">#REF!</definedName>
    <definedName name="ChildrenSAMM" localSheetId="0">#REF!</definedName>
    <definedName name="ChildrenSAMM">#REF!</definedName>
    <definedName name="ChildrenToANMH" localSheetId="0">#REF!</definedName>
    <definedName name="ChildrenToANMH">#REF!</definedName>
    <definedName name="ChildrenToANML" localSheetId="0">#REF!</definedName>
    <definedName name="ChildrenToANML">#REF!</definedName>
    <definedName name="ChildrenToANMM" localSheetId="0">#REF!</definedName>
    <definedName name="ChildrenToANMM">#REF!</definedName>
    <definedName name="ChildrenW10H" localSheetId="0">#REF!</definedName>
    <definedName name="ChildrenW10H">#REF!</definedName>
    <definedName name="ChildrenW10L" localSheetId="0">#REF!</definedName>
    <definedName name="ChildrenW10L">#REF!</definedName>
    <definedName name="ChildrenW10M" localSheetId="0">#REF!</definedName>
    <definedName name="ChildrenW10M">#REF!</definedName>
    <definedName name="ChildrenW11H" localSheetId="0">#REF!</definedName>
    <definedName name="ChildrenW11H">#REF!</definedName>
    <definedName name="ChildrenW11L" localSheetId="0">#REF!</definedName>
    <definedName name="ChildrenW11L">#REF!</definedName>
    <definedName name="ChildrenW11M" localSheetId="0">#REF!</definedName>
    <definedName name="ChildrenW11M">#REF!</definedName>
    <definedName name="ChildrenW12H" localSheetId="0">#REF!</definedName>
    <definedName name="ChildrenW12H">#REF!</definedName>
    <definedName name="ChildrenW12L" localSheetId="0">#REF!</definedName>
    <definedName name="ChildrenW12L">#REF!</definedName>
    <definedName name="ChildrenW12M" localSheetId="0">#REF!</definedName>
    <definedName name="ChildrenW12M">#REF!</definedName>
    <definedName name="ChildrenW13H" localSheetId="0">#REF!</definedName>
    <definedName name="ChildrenW13H">#REF!</definedName>
    <definedName name="ChildrenW13L" localSheetId="0">#REF!</definedName>
    <definedName name="ChildrenW13L">#REF!</definedName>
    <definedName name="ChildrenW13M" localSheetId="0">#REF!</definedName>
    <definedName name="ChildrenW13M">#REF!</definedName>
    <definedName name="ChildrenW14H" localSheetId="0">#REF!</definedName>
    <definedName name="ChildrenW14H">#REF!</definedName>
    <definedName name="ChildrenW14L" localSheetId="0">#REF!</definedName>
    <definedName name="ChildrenW14L">#REF!</definedName>
    <definedName name="ChildrenW14M" localSheetId="0">#REF!</definedName>
    <definedName name="ChildrenW14M">#REF!</definedName>
    <definedName name="ChildrenW15H" localSheetId="0">#REF!</definedName>
    <definedName name="ChildrenW15H">#REF!</definedName>
    <definedName name="ChildrenW15L" localSheetId="0">#REF!</definedName>
    <definedName name="ChildrenW15L">#REF!</definedName>
    <definedName name="ChildrenW15M" localSheetId="0">#REF!</definedName>
    <definedName name="ChildrenW15M">#REF!</definedName>
    <definedName name="ChildrenW16H" localSheetId="0">#REF!</definedName>
    <definedName name="ChildrenW16H">#REF!</definedName>
    <definedName name="ChildrenW16L" localSheetId="0">#REF!</definedName>
    <definedName name="ChildrenW16L">#REF!</definedName>
    <definedName name="ChildrenW16M" localSheetId="0">#REF!</definedName>
    <definedName name="ChildrenW16M">#REF!</definedName>
    <definedName name="ChildrenW17H" localSheetId="0">#REF!</definedName>
    <definedName name="ChildrenW17H">#REF!</definedName>
    <definedName name="ChildrenW17L" localSheetId="0">#REF!</definedName>
    <definedName name="ChildrenW17L">#REF!</definedName>
    <definedName name="ChildrenW17M" localSheetId="0">#REF!</definedName>
    <definedName name="ChildrenW17M">#REF!</definedName>
    <definedName name="ChildrenW18H" localSheetId="0">#REF!</definedName>
    <definedName name="ChildrenW18H">#REF!</definedName>
    <definedName name="ChildrenW18L" localSheetId="0">#REF!</definedName>
    <definedName name="ChildrenW18L">#REF!</definedName>
    <definedName name="ChildrenW18M" localSheetId="0">#REF!</definedName>
    <definedName name="ChildrenW18M">#REF!</definedName>
    <definedName name="ChildrenW19H" localSheetId="0">#REF!</definedName>
    <definedName name="ChildrenW19H">#REF!</definedName>
    <definedName name="ChildrenW19L" localSheetId="0">#REF!</definedName>
    <definedName name="ChildrenW19L">#REF!</definedName>
    <definedName name="ChildrenW19M" localSheetId="0">#REF!</definedName>
    <definedName name="ChildrenW19M">#REF!</definedName>
    <definedName name="ChildrenW1H" localSheetId="0">#REF!</definedName>
    <definedName name="ChildrenW1H">#REF!</definedName>
    <definedName name="ChildrenW1L" localSheetId="0">#REF!</definedName>
    <definedName name="ChildrenW1L">#REF!</definedName>
    <definedName name="ChildrenW1M" localSheetId="0">#REF!</definedName>
    <definedName name="ChildrenW1M">#REF!</definedName>
    <definedName name="ChildrenW20H" localSheetId="0">#REF!</definedName>
    <definedName name="ChildrenW20H">#REF!</definedName>
    <definedName name="ChildrenW20L" localSheetId="0">#REF!</definedName>
    <definedName name="ChildrenW20L">#REF!</definedName>
    <definedName name="ChildrenW20M" localSheetId="0">#REF!</definedName>
    <definedName name="ChildrenW20M">#REF!</definedName>
    <definedName name="ChildrenW21H" localSheetId="0">#REF!</definedName>
    <definedName name="ChildrenW21H">#REF!</definedName>
    <definedName name="ChildrenW21L" localSheetId="0">#REF!</definedName>
    <definedName name="ChildrenW21L">#REF!</definedName>
    <definedName name="ChildrenW21M" localSheetId="0">#REF!</definedName>
    <definedName name="ChildrenW21M">#REF!</definedName>
    <definedName name="ChildrenW22H" localSheetId="0">#REF!</definedName>
    <definedName name="ChildrenW22H">#REF!</definedName>
    <definedName name="ChildrenW22L" localSheetId="0">#REF!</definedName>
    <definedName name="ChildrenW22L">#REF!</definedName>
    <definedName name="ChildrenW22M" localSheetId="0">#REF!</definedName>
    <definedName name="ChildrenW22M">#REF!</definedName>
    <definedName name="ChildrenW23H" localSheetId="0">#REF!</definedName>
    <definedName name="ChildrenW23H">#REF!</definedName>
    <definedName name="ChildrenW23L" localSheetId="0">#REF!</definedName>
    <definedName name="ChildrenW23L">#REF!</definedName>
    <definedName name="ChildrenW23M" localSheetId="0">#REF!</definedName>
    <definedName name="ChildrenW23M">#REF!</definedName>
    <definedName name="ChildrenW24H" localSheetId="0">#REF!</definedName>
    <definedName name="ChildrenW24H">#REF!</definedName>
    <definedName name="ChildrenW24L" localSheetId="0">#REF!</definedName>
    <definedName name="ChildrenW24L">#REF!</definedName>
    <definedName name="ChildrenW24M" localSheetId="0">#REF!</definedName>
    <definedName name="ChildrenW24M">#REF!</definedName>
    <definedName name="ChildrenW25H" localSheetId="0">#REF!</definedName>
    <definedName name="ChildrenW25H">#REF!</definedName>
    <definedName name="ChildrenW25L" localSheetId="0">#REF!</definedName>
    <definedName name="ChildrenW25L">#REF!</definedName>
    <definedName name="ChildrenW25M" localSheetId="0">#REF!</definedName>
    <definedName name="ChildrenW25M">#REF!</definedName>
    <definedName name="ChildrenW26H" localSheetId="0">#REF!</definedName>
    <definedName name="ChildrenW26H">#REF!</definedName>
    <definedName name="ChildrenW26L" localSheetId="0">#REF!</definedName>
    <definedName name="ChildrenW26L">#REF!</definedName>
    <definedName name="ChildrenW26M" localSheetId="0">#REF!</definedName>
    <definedName name="ChildrenW26M">#REF!</definedName>
    <definedName name="ChildrenW2H" localSheetId="0">#REF!</definedName>
    <definedName name="ChildrenW2H">#REF!</definedName>
    <definedName name="ChildrenW2L" localSheetId="0">#REF!</definedName>
    <definedName name="ChildrenW2L">#REF!</definedName>
    <definedName name="ChildrenW2M" localSheetId="0">#REF!</definedName>
    <definedName name="ChildrenW2M">#REF!</definedName>
    <definedName name="ChildrenW3H" localSheetId="0">#REF!</definedName>
    <definedName name="ChildrenW3H">#REF!</definedName>
    <definedName name="ChildrenW3L" localSheetId="0">#REF!</definedName>
    <definedName name="ChildrenW3L">#REF!</definedName>
    <definedName name="ChildrenW3M" localSheetId="0">#REF!</definedName>
    <definedName name="ChildrenW3M">#REF!</definedName>
    <definedName name="ChildrenW4H" localSheetId="0">#REF!</definedName>
    <definedName name="ChildrenW4H">#REF!</definedName>
    <definedName name="ChildrenW4L" localSheetId="0">#REF!</definedName>
    <definedName name="ChildrenW4L">#REF!</definedName>
    <definedName name="ChildrenW4M" localSheetId="0">#REF!</definedName>
    <definedName name="ChildrenW4M">#REF!</definedName>
    <definedName name="ChildrenW5H" localSheetId="0">#REF!</definedName>
    <definedName name="ChildrenW5H">#REF!</definedName>
    <definedName name="ChildrenW5L" localSheetId="0">#REF!</definedName>
    <definedName name="ChildrenW5L">#REF!</definedName>
    <definedName name="ChildrenW5M" localSheetId="0">#REF!</definedName>
    <definedName name="ChildrenW5M">#REF!</definedName>
    <definedName name="ChildrenW6H" localSheetId="0">#REF!</definedName>
    <definedName name="ChildrenW6H">#REF!</definedName>
    <definedName name="ChildrenW6L" localSheetId="0">#REF!</definedName>
    <definedName name="ChildrenW6L">#REF!</definedName>
    <definedName name="ChildrenW6M" localSheetId="0">#REF!</definedName>
    <definedName name="ChildrenW6M">#REF!</definedName>
    <definedName name="ChildrenW7H" localSheetId="0">#REF!</definedName>
    <definedName name="ChildrenW7H">#REF!</definedName>
    <definedName name="ChildrenW7L" localSheetId="0">#REF!</definedName>
    <definedName name="ChildrenW7L">#REF!</definedName>
    <definedName name="ChildrenW7M" localSheetId="0">#REF!</definedName>
    <definedName name="ChildrenW7M">#REF!</definedName>
    <definedName name="ChildrenW8H" localSheetId="0">#REF!</definedName>
    <definedName name="ChildrenW8H">#REF!</definedName>
    <definedName name="ChildrenW8L" localSheetId="0">#REF!</definedName>
    <definedName name="ChildrenW8L">#REF!</definedName>
    <definedName name="ChildrenW8M" localSheetId="0">#REF!</definedName>
    <definedName name="ChildrenW8M">#REF!</definedName>
    <definedName name="ChildrenW9H" localSheetId="0">#REF!</definedName>
    <definedName name="ChildrenW9H">#REF!</definedName>
    <definedName name="ChildrenW9L" localSheetId="0">#REF!</definedName>
    <definedName name="ChildrenW9L">#REF!</definedName>
    <definedName name="ChildrenW9M" localSheetId="0">#REF!</definedName>
    <definedName name="ChildrenW9M">#REF!</definedName>
    <definedName name="CuredH" localSheetId="0">#REF!</definedName>
    <definedName name="CuredH">#REF!</definedName>
    <definedName name="CuredL" localSheetId="0">#REF!</definedName>
    <definedName name="CuredL">#REF!</definedName>
    <definedName name="CuredM" localSheetId="0">#REF!</definedName>
    <definedName name="CuredM">#REF!</definedName>
    <definedName name="DefaultPilotH" localSheetId="0">#REF!</definedName>
    <definedName name="DefaultPilotH">#REF!</definedName>
    <definedName name="DefaultPilotL" localSheetId="0">#REF!</definedName>
    <definedName name="DefaultPilotL">#REF!</definedName>
    <definedName name="DefaultPilotM" localSheetId="0">#REF!</definedName>
    <definedName name="DefaultPilotM">#REF!</definedName>
    <definedName name="DefaultReturnH" localSheetId="0">#REF!</definedName>
    <definedName name="DefaultReturnH">#REF!</definedName>
    <definedName name="DefaultReturnL" localSheetId="0">#REF!</definedName>
    <definedName name="DefaultReturnL">#REF!</definedName>
    <definedName name="DefaultReturnM" localSheetId="0">#REF!</definedName>
    <definedName name="DefaultReturnM">#REF!</definedName>
    <definedName name="DistrictsH" localSheetId="0">#REF!</definedName>
    <definedName name="DistrictsH">#REF!</definedName>
    <definedName name="DistrictsL" localSheetId="0">#REF!</definedName>
    <definedName name="DistrictsL">#REF!</definedName>
    <definedName name="DistrictsM" localSheetId="0">#REF!</definedName>
    <definedName name="DistrictsM">#REF!</definedName>
    <definedName name="EMTCReferralH" localSheetId="0">#REF!</definedName>
    <definedName name="EMTCReferralH">#REF!</definedName>
    <definedName name="EMTCReferralL" localSheetId="0">#REF!</definedName>
    <definedName name="EMTCReferralL">#REF!</definedName>
    <definedName name="EMTCReferralM" localSheetId="0">#REF!</definedName>
    <definedName name="EMTCReferralM">#REF!</definedName>
    <definedName name="ExchangeRate" localSheetId="0">#REF!</definedName>
    <definedName name="ExchangeRate">#REF!</definedName>
    <definedName name="ExtraANMH" localSheetId="0">#REF!</definedName>
    <definedName name="ExtraANMH">#REF!</definedName>
    <definedName name="ExtraANML" localSheetId="0">#REF!</definedName>
    <definedName name="ExtraANML">#REF!</definedName>
    <definedName name="ExtraANMM" localSheetId="0">#REF!</definedName>
    <definedName name="ExtraANMM">#REF!</definedName>
    <definedName name="ExtraANMPPH" localSheetId="0">#REF!</definedName>
    <definedName name="ExtraANMPPH">#REF!</definedName>
    <definedName name="ExtraANMPPL" localSheetId="0">#REF!</definedName>
    <definedName name="ExtraANMPPL">#REF!</definedName>
    <definedName name="ExtraANMPPM" localSheetId="0">#REF!</definedName>
    <definedName name="ExtraANMPPM">#REF!</definedName>
    <definedName name="ExtraASHAH" localSheetId="0">#REF!</definedName>
    <definedName name="ExtraASHAH">#REF!</definedName>
    <definedName name="ExtraASHAL" localSheetId="0">#REF!</definedName>
    <definedName name="ExtraASHAL">#REF!</definedName>
    <definedName name="ExtraASHAM" localSheetId="0">#REF!</definedName>
    <definedName name="ExtraASHAM">#REF!</definedName>
    <definedName name="ExtraPoshanDivasH" localSheetId="0">#REF!</definedName>
    <definedName name="ExtraPoshanDivasH">#REF!</definedName>
    <definedName name="ExtraPoshanDivasL" localSheetId="0">#REF!</definedName>
    <definedName name="ExtraPoshanDivasL">#REF!</definedName>
    <definedName name="ExtraPoshanDivasM" localSheetId="0">#REF!</definedName>
    <definedName name="ExtraPoshanDivasM">#REF!</definedName>
    <definedName name="ExtraRDPLH" localSheetId="0">#REF!</definedName>
    <definedName name="ExtraRDPLH">#REF!</definedName>
    <definedName name="ExtraRDPLL" localSheetId="0">#REF!</definedName>
    <definedName name="ExtraRDPLL">#REF!</definedName>
    <definedName name="ExtraRDPLM" localSheetId="0">#REF!</definedName>
    <definedName name="ExtraRDPLM">#REF!</definedName>
    <definedName name="ExtraTreatmentH" localSheetId="0">#REF!</definedName>
    <definedName name="ExtraTreatmentH">#REF!</definedName>
    <definedName name="ExtraTreatmentL" localSheetId="0">#REF!</definedName>
    <definedName name="ExtraTreatmentL">#REF!</definedName>
    <definedName name="ExtraTreatmentM" localSheetId="0">#REF!</definedName>
    <definedName name="ExtraTreatmentM">#REF!</definedName>
    <definedName name="FollowUpCuredH" localSheetId="0">#REF!</definedName>
    <definedName name="FollowUpCuredH">#REF!</definedName>
    <definedName name="FollowUpCuredL" localSheetId="0">#REF!</definedName>
    <definedName name="FollowUpCuredL">#REF!</definedName>
    <definedName name="FollowUpCuredM" localSheetId="0">#REF!</definedName>
    <definedName name="FollowUpCuredM">#REF!</definedName>
    <definedName name="FollowUpDefaultH" localSheetId="0">#REF!</definedName>
    <definedName name="FollowUpDefaultH">#REF!</definedName>
    <definedName name="FollowUpDefaultL" localSheetId="0">#REF!</definedName>
    <definedName name="FollowUpDefaultL">#REF!</definedName>
    <definedName name="FollowUpDefaultM" localSheetId="0">#REF!</definedName>
    <definedName name="FollowUpDefaultM">#REF!</definedName>
    <definedName name="ICDSDDH" localSheetId="0">#REF!</definedName>
    <definedName name="ICDSDDH">#REF!</definedName>
    <definedName name="ICDSDDL" localSheetId="0">#REF!</definedName>
    <definedName name="ICDSDDL">#REF!</definedName>
    <definedName name="ICDSDDM" localSheetId="0">#REF!</definedName>
    <definedName name="ICDSDDM">#REF!</definedName>
    <definedName name="JBookH" localSheetId="0">#REF!</definedName>
    <definedName name="JBookH">#REF!</definedName>
    <definedName name="JBookL" localSheetId="0">#REF!</definedName>
    <definedName name="JBookL">#REF!</definedName>
    <definedName name="JBookM" localSheetId="0">#REF!</definedName>
    <definedName name="JBookM">#REF!</definedName>
    <definedName name="KitReplacementH" localSheetId="0">#REF!</definedName>
    <definedName name="KitReplacementH">#REF!</definedName>
    <definedName name="KitReplacementL" localSheetId="0">#REF!</definedName>
    <definedName name="KitReplacementL">#REF!</definedName>
    <definedName name="KitReplacementM" localSheetId="0">#REF!</definedName>
    <definedName name="KitReplacementM">#REF!</definedName>
    <definedName name="LadySupervisorsH" localSheetId="0">#REF!</definedName>
    <definedName name="LadySupervisorsH">#REF!</definedName>
    <definedName name="LadySupervisorsL" localSheetId="0">#REF!</definedName>
    <definedName name="LadySupervisorsL">#REF!</definedName>
    <definedName name="LadySupervisorsM" localSheetId="0">#REF!</definedName>
    <definedName name="LadySupervisorsM">#REF!</definedName>
    <definedName name="MNTKitH" localSheetId="0">#REF!</definedName>
    <definedName name="MNTKitH">#REF!</definedName>
    <definedName name="MNTKitL" localSheetId="0">#REF!</definedName>
    <definedName name="MNTKitL">#REF!</definedName>
    <definedName name="MNTKitM" localSheetId="0">#REF!</definedName>
    <definedName name="MNTKitM">#REF!</definedName>
    <definedName name="MonitoringH" localSheetId="0">#REF!</definedName>
    <definedName name="MonitoringH">#REF!</definedName>
    <definedName name="MonitoringL" localSheetId="0">#REF!</definedName>
    <definedName name="MonitoringL">#REF!</definedName>
    <definedName name="MonitoringM" localSheetId="0">#REF!</definedName>
    <definedName name="MonitoringM">#REF!</definedName>
    <definedName name="NotSAMH" localSheetId="0">#REF!</definedName>
    <definedName name="NotSAMH">#REF!</definedName>
    <definedName name="NotSAML" localSheetId="0">#REF!</definedName>
    <definedName name="NotSAML">#REF!</definedName>
    <definedName name="NotSAMM" localSheetId="0">#REF!</definedName>
    <definedName name="NotSAMM">#REF!</definedName>
    <definedName name="OtherTrainingDaysH" localSheetId="0">#REF!</definedName>
    <definedName name="OtherTrainingDaysH">#REF!</definedName>
    <definedName name="OtherTrainingDaysL" localSheetId="0">#REF!</definedName>
    <definedName name="OtherTrainingDaysL">#REF!</definedName>
    <definedName name="OtherTrainingDaysM" localSheetId="0">#REF!</definedName>
    <definedName name="OtherTrainingDaysM">#REF!</definedName>
    <definedName name="PilotBlocksH" localSheetId="0">#REF!</definedName>
    <definedName name="PilotBlocksH">#REF!</definedName>
    <definedName name="PilotBlocksL" localSheetId="0">#REF!</definedName>
    <definedName name="PilotBlocksL">#REF!</definedName>
    <definedName name="PilotBlocksM" localSheetId="0">#REF!</definedName>
    <definedName name="PilotBlocksM">#REF!</definedName>
    <definedName name="PilotFinishH" localSheetId="0">#REF!</definedName>
    <definedName name="PilotFinishH">#REF!</definedName>
    <definedName name="PilotFinishL" localSheetId="0">#REF!</definedName>
    <definedName name="PilotFinishL">#REF!</definedName>
    <definedName name="PilotFinishM" localSheetId="0">#REF!</definedName>
    <definedName name="PilotFinishM">#REF!</definedName>
    <definedName name="PilotReEnrollH" localSheetId="0">#REF!</definedName>
    <definedName name="PilotReEnrollH">#REF!</definedName>
    <definedName name="PilotReEnrollL" localSheetId="0">#REF!</definedName>
    <definedName name="PilotReEnrollL">#REF!</definedName>
    <definedName name="PilotReEnrollM" localSheetId="0">#REF!</definedName>
    <definedName name="PilotReEnrollM">#REF!</definedName>
    <definedName name="PoshanDivasH" localSheetId="0">#REF!</definedName>
    <definedName name="PoshanDivasH">#REF!</definedName>
    <definedName name="PoshanDivasL" localSheetId="0">#REF!</definedName>
    <definedName name="PoshanDivasL">#REF!</definedName>
    <definedName name="PoshanDivasM" localSheetId="0">#REF!</definedName>
    <definedName name="PoshanDivasM">#REF!</definedName>
    <definedName name="PPH" localSheetId="0">#REF!</definedName>
    <definedName name="PPH">#REF!</definedName>
    <definedName name="PPIncentive1H" localSheetId="0">#REF!</definedName>
    <definedName name="PPIncentive1H">#REF!</definedName>
    <definedName name="PPIncentive1L" localSheetId="0">#REF!</definedName>
    <definedName name="PPIncentive1L">#REF!</definedName>
    <definedName name="PPIncentive1M" localSheetId="0">#REF!</definedName>
    <definedName name="PPIncentive1M">#REF!</definedName>
    <definedName name="PPIncentive2H" localSheetId="0">#REF!</definedName>
    <definedName name="PPIncentive2H">#REF!</definedName>
    <definedName name="PPIncentive2L" localSheetId="0">#REF!</definedName>
    <definedName name="PPIncentive2L">#REF!</definedName>
    <definedName name="PPIncentive2M" localSheetId="0">#REF!</definedName>
    <definedName name="PPIncentive2M">#REF!</definedName>
    <definedName name="PPIncentive3H" localSheetId="0">#REF!</definedName>
    <definedName name="PPIncentive3H">#REF!</definedName>
    <definedName name="PPIncentive3L" localSheetId="0">#REF!</definedName>
    <definedName name="PPIncentive3L">#REF!</definedName>
    <definedName name="PPIncentive3M" localSheetId="0">#REF!</definedName>
    <definedName name="PPIncentive3M">#REF!</definedName>
    <definedName name="PPIncentive4H" localSheetId="0">#REF!</definedName>
    <definedName name="PPIncentive4H">#REF!</definedName>
    <definedName name="PPIncentive4L" localSheetId="0">#REF!</definedName>
    <definedName name="PPIncentive4L">#REF!</definedName>
    <definedName name="PPIncentive4M" localSheetId="0">#REF!</definedName>
    <definedName name="PPIncentive4M">#REF!</definedName>
    <definedName name="PPL" localSheetId="0">#REF!</definedName>
    <definedName name="PPL">#REF!</definedName>
    <definedName name="PPM" localSheetId="0">#REF!</definedName>
    <definedName name="PPM">#REF!</definedName>
    <definedName name="PPRatioH" localSheetId="0">#REF!</definedName>
    <definedName name="PPRatioH">#REF!</definedName>
    <definedName name="PPRatioL" localSheetId="0">#REF!</definedName>
    <definedName name="PPRatioL">#REF!</definedName>
    <definedName name="PPRatioM" localSheetId="0">#REF!</definedName>
    <definedName name="PPRatioM">#REF!</definedName>
    <definedName name="RefusalH" localSheetId="0">#REF!</definedName>
    <definedName name="RefusalH">#REF!</definedName>
    <definedName name="RefusalL" localSheetId="0">#REF!</definedName>
    <definedName name="RefusalL">#REF!</definedName>
    <definedName name="RefusalM" localSheetId="0">#REF!</definedName>
    <definedName name="RefusalM">#REF!</definedName>
    <definedName name="RelapseH" localSheetId="0">#REF!</definedName>
    <definedName name="RelapseH">#REF!</definedName>
    <definedName name="RelapseL" localSheetId="0">#REF!</definedName>
    <definedName name="RelapseL">#REF!</definedName>
    <definedName name="RelapseM" localSheetId="0">#REF!</definedName>
    <definedName name="RelapseM">#REF!</definedName>
    <definedName name="RelapseReturnH" localSheetId="0">#REF!</definedName>
    <definedName name="RelapseReturnH">#REF!</definedName>
    <definedName name="RelapseReturnL" localSheetId="0">#REF!</definedName>
    <definedName name="RelapseReturnL">#REF!</definedName>
    <definedName name="RelapseReturnM" localSheetId="0">#REF!</definedName>
    <definedName name="RelapseReturnM">#REF!</definedName>
    <definedName name="SupervisoryVisitsH" localSheetId="0">#REF!</definedName>
    <definedName name="SupervisoryVisitsH">#REF!</definedName>
    <definedName name="SupervisoryVisitsL" localSheetId="0">#REF!</definedName>
    <definedName name="SupervisoryVisitsL">#REF!</definedName>
    <definedName name="SupervisoryVisitsM" localSheetId="0">#REF!</definedName>
    <definedName name="SupervisoryVisitsM">#REF!</definedName>
    <definedName name="TargetChildrenH" localSheetId="0">#REF!</definedName>
    <definedName name="TargetChildrenH">#REF!</definedName>
    <definedName name="TargetChildrenL" localSheetId="0">#REF!</definedName>
    <definedName name="TargetChildrenL">#REF!</definedName>
    <definedName name="TargetChildrenM" localSheetId="0">#REF!</definedName>
    <definedName name="TargetChildrenM">#REF!</definedName>
    <definedName name="TMTCReferralH" localSheetId="0">#REF!</definedName>
    <definedName name="TMTCReferralH">#REF!</definedName>
    <definedName name="TMTCReferralL" localSheetId="0">#REF!</definedName>
    <definedName name="TMTCReferralL">#REF!</definedName>
    <definedName name="TMTCReferralM" localSheetId="0">#REF!</definedName>
    <definedName name="TMTCReferralM">#REF!</definedName>
    <definedName name="TotalCost" localSheetId="0">'[1]Cost Summary'!$C$10:$D$10</definedName>
    <definedName name="TotalCost">'Cost Summary'!$C$10:$D$10</definedName>
    <definedName name="TransportH" localSheetId="0">#REF!</definedName>
    <definedName name="TransportH">#REF!</definedName>
    <definedName name="TransportL" localSheetId="0">#REF!</definedName>
    <definedName name="TransportL">#REF!</definedName>
    <definedName name="TransportM" localSheetId="0">#REF!</definedName>
    <definedName name="TransportM">#REF!</definedName>
    <definedName name="TreatmentDefaultH" localSheetId="0">#REF!</definedName>
    <definedName name="TreatmentDefaultH">#REF!</definedName>
    <definedName name="TreatmentDefaultL" localSheetId="0">#REF!</definedName>
    <definedName name="TreatmentDefaultL">#REF!</definedName>
    <definedName name="TreatmentDefaultM" localSheetId="0">#REF!</definedName>
    <definedName name="TreatmentDefaultM">#REF!</definedName>
    <definedName name="TreatmentW10H" localSheetId="0">#REF!</definedName>
    <definedName name="TreatmentW10H">#REF!</definedName>
    <definedName name="TreatmentW10L" localSheetId="0">#REF!</definedName>
    <definedName name="TreatmentW10L">#REF!</definedName>
    <definedName name="TreatmentW10M" localSheetId="0">#REF!</definedName>
    <definedName name="TreatmentW10M">#REF!</definedName>
    <definedName name="TreatmentW11H" localSheetId="0">#REF!</definedName>
    <definedName name="TreatmentW11H">#REF!</definedName>
    <definedName name="TreatmentW11L" localSheetId="0">#REF!</definedName>
    <definedName name="TreatmentW11L">#REF!</definedName>
    <definedName name="TreatmentW11M" localSheetId="0">#REF!</definedName>
    <definedName name="TreatmentW11M">#REF!</definedName>
    <definedName name="TreatmentW12H" localSheetId="0">#REF!</definedName>
    <definedName name="TreatmentW12H">#REF!</definedName>
    <definedName name="TreatmentW12L" localSheetId="0">#REF!</definedName>
    <definedName name="TreatmentW12L">#REF!</definedName>
    <definedName name="TreatmentW12M" localSheetId="0">#REF!</definedName>
    <definedName name="TreatmentW12M">#REF!</definedName>
    <definedName name="TreatmentW1H" localSheetId="0">#REF!</definedName>
    <definedName name="TreatmentW1H">#REF!</definedName>
    <definedName name="TreatmentW1L" localSheetId="0">#REF!</definedName>
    <definedName name="TreatmentW1L">#REF!</definedName>
    <definedName name="TreatmentW1M" localSheetId="0">#REF!</definedName>
    <definedName name="TreatmentW1M">#REF!</definedName>
    <definedName name="TreatmentW2H" localSheetId="0">#REF!</definedName>
    <definedName name="TreatmentW2H">#REF!</definedName>
    <definedName name="TreatmentW2L" localSheetId="0">#REF!</definedName>
    <definedName name="TreatmentW2L">#REF!</definedName>
    <definedName name="TreatmentW2M" localSheetId="0">#REF!</definedName>
    <definedName name="TreatmentW2M">#REF!</definedName>
    <definedName name="TreatmentW3H" localSheetId="0">#REF!</definedName>
    <definedName name="TreatmentW3H">#REF!</definedName>
    <definedName name="TreatmentW3L" localSheetId="0">#REF!</definedName>
    <definedName name="TreatmentW3L">#REF!</definedName>
    <definedName name="TreatmentW3M" localSheetId="0">#REF!</definedName>
    <definedName name="TreatmentW3M">#REF!</definedName>
    <definedName name="TreatmentW4H" localSheetId="0">#REF!</definedName>
    <definedName name="TreatmentW4H">#REF!</definedName>
    <definedName name="TreatmentW4L" localSheetId="0">#REF!</definedName>
    <definedName name="TreatmentW4L">#REF!</definedName>
    <definedName name="TreatmentW4M" localSheetId="0">#REF!</definedName>
    <definedName name="TreatmentW4M">#REF!</definedName>
    <definedName name="TreatmentW5H" localSheetId="0">#REF!</definedName>
    <definedName name="TreatmentW5H">#REF!</definedName>
    <definedName name="TreatmentW5L" localSheetId="0">#REF!</definedName>
    <definedName name="TreatmentW5L">#REF!</definedName>
    <definedName name="TreatmentW5M" localSheetId="0">#REF!</definedName>
    <definedName name="TreatmentW5M">#REF!</definedName>
    <definedName name="TreatmentW6H" localSheetId="0">#REF!</definedName>
    <definedName name="TreatmentW6H">#REF!</definedName>
    <definedName name="TreatmentW6L" localSheetId="0">#REF!</definedName>
    <definedName name="TreatmentW6L">#REF!</definedName>
    <definedName name="TreatmentW6M" localSheetId="0">#REF!</definedName>
    <definedName name="TreatmentW6M">#REF!</definedName>
    <definedName name="TreatmentW7H" localSheetId="0">#REF!</definedName>
    <definedName name="TreatmentW7H">#REF!</definedName>
    <definedName name="TreatmentW7L" localSheetId="0">#REF!</definedName>
    <definedName name="TreatmentW7L">#REF!</definedName>
    <definedName name="TreatmentW7M" localSheetId="0">#REF!</definedName>
    <definedName name="TreatmentW7M">#REF!</definedName>
    <definedName name="TreatmentW8H" localSheetId="0">#REF!</definedName>
    <definedName name="TreatmentW8H">#REF!</definedName>
    <definedName name="TreatmentW8L" localSheetId="0">#REF!</definedName>
    <definedName name="TreatmentW8L">#REF!</definedName>
    <definedName name="TreatmentW8M" localSheetId="0">#REF!</definedName>
    <definedName name="TreatmentW8M">#REF!</definedName>
    <definedName name="TreatmentW9H" localSheetId="0">#REF!</definedName>
    <definedName name="TreatmentW9H">#REF!</definedName>
    <definedName name="TreatmentW9L" localSheetId="0">#REF!</definedName>
    <definedName name="TreatmentW9L">#REF!</definedName>
    <definedName name="TreatmentW9M" localSheetId="0">#REF!</definedName>
    <definedName name="TreatmentW9M">#REF!</definedName>
    <definedName name="VidTrainingsH" localSheetId="0">#REF!</definedName>
    <definedName name="VidTrainingsH">#REF!</definedName>
    <definedName name="VidTrainingsL" localSheetId="0">#REF!</definedName>
    <definedName name="VidTrainingsL">#REF!</definedName>
    <definedName name="VidTrainingsM" localSheetId="0">#REF!</definedName>
    <definedName name="VidTrainingsM">#REF!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6" i="14" l="1"/>
  <c r="C5" i="14"/>
  <c r="D5" i="14"/>
  <c r="D8" i="14"/>
  <c r="C7" i="14"/>
  <c r="D7" i="14"/>
  <c r="D10" i="14"/>
  <c r="C9" i="14"/>
  <c r="D9" i="14"/>
  <c r="B12" i="14"/>
  <c r="D12" i="14"/>
  <c r="C11" i="14"/>
  <c r="D11" i="14"/>
  <c r="D15" i="14"/>
  <c r="C14" i="14"/>
  <c r="D14" i="14"/>
  <c r="D17" i="14"/>
  <c r="C16" i="14"/>
  <c r="D16" i="14"/>
  <c r="D19" i="14"/>
  <c r="C18" i="14"/>
  <c r="D18" i="14"/>
  <c r="D21" i="14"/>
  <c r="C20" i="14"/>
  <c r="D20" i="14"/>
  <c r="D23" i="14"/>
  <c r="C22" i="14"/>
  <c r="D22" i="14"/>
  <c r="D25" i="14"/>
  <c r="C24" i="14"/>
  <c r="D24" i="14"/>
  <c r="D27" i="14"/>
  <c r="C26" i="14"/>
  <c r="D26" i="14"/>
  <c r="D29" i="14"/>
  <c r="C28" i="14"/>
  <c r="D28" i="14"/>
  <c r="C55" i="9"/>
  <c r="B6" i="4"/>
  <c r="D6" i="4"/>
  <c r="C5" i="4"/>
  <c r="D5" i="4"/>
  <c r="B9" i="4"/>
  <c r="D9" i="4"/>
  <c r="C8" i="4"/>
  <c r="D8" i="4"/>
  <c r="D12" i="4"/>
  <c r="C11" i="4"/>
  <c r="D11" i="4"/>
  <c r="D14" i="4"/>
  <c r="C13" i="4"/>
  <c r="D13" i="4"/>
  <c r="D17" i="4"/>
  <c r="C16" i="4"/>
  <c r="D16" i="4"/>
  <c r="D19" i="4"/>
  <c r="D20" i="4"/>
  <c r="C18" i="4"/>
  <c r="D18" i="4"/>
  <c r="D23" i="4"/>
  <c r="C22" i="4"/>
  <c r="D22" i="4"/>
  <c r="D26" i="4"/>
  <c r="C25" i="4"/>
  <c r="D25" i="4"/>
  <c r="D28" i="4"/>
  <c r="C27" i="4"/>
  <c r="D27" i="4"/>
  <c r="D30" i="4"/>
  <c r="C29" i="4"/>
  <c r="D29" i="4"/>
  <c r="D32" i="4"/>
  <c r="C31" i="4"/>
  <c r="D31" i="4"/>
  <c r="D34" i="4"/>
  <c r="C33" i="4"/>
  <c r="D33" i="4"/>
  <c r="C53" i="9"/>
  <c r="C6" i="19"/>
  <c r="D6" i="19"/>
  <c r="C9" i="19"/>
  <c r="D9" i="19"/>
  <c r="C14" i="19"/>
  <c r="D14" i="19"/>
  <c r="C18" i="19"/>
  <c r="D18" i="19"/>
  <c r="D24" i="19"/>
  <c r="C23" i="19"/>
  <c r="D26" i="19"/>
  <c r="C25" i="19"/>
  <c r="C21" i="19"/>
  <c r="D21" i="19"/>
  <c r="C5" i="19"/>
  <c r="D5" i="19"/>
  <c r="D22" i="19"/>
  <c r="D23" i="19"/>
  <c r="D25" i="19"/>
  <c r="D28" i="19"/>
  <c r="C27" i="19"/>
  <c r="D27" i="19"/>
  <c r="C29" i="19"/>
  <c r="D29" i="19"/>
  <c r="D33" i="19"/>
  <c r="D35" i="19"/>
  <c r="C34" i="19"/>
  <c r="D34" i="19"/>
  <c r="D37" i="19"/>
  <c r="C36" i="19"/>
  <c r="D36" i="19"/>
  <c r="D39" i="19"/>
  <c r="C38" i="19"/>
  <c r="D38" i="19"/>
  <c r="D41" i="19"/>
  <c r="C40" i="19"/>
  <c r="D40" i="19"/>
  <c r="D43" i="19"/>
  <c r="C42" i="19"/>
  <c r="D42" i="19"/>
  <c r="D45" i="19"/>
  <c r="C44" i="19"/>
  <c r="D44" i="19"/>
  <c r="D47" i="19"/>
  <c r="C46" i="19"/>
  <c r="D46" i="19"/>
  <c r="C54" i="9"/>
  <c r="D6" i="10"/>
  <c r="C5" i="10"/>
  <c r="D5" i="10"/>
  <c r="D8" i="10"/>
  <c r="C7" i="10"/>
  <c r="D7" i="10"/>
  <c r="D10" i="10"/>
  <c r="C9" i="10"/>
  <c r="D9" i="10"/>
  <c r="D12" i="10"/>
  <c r="C11" i="10"/>
  <c r="D11" i="10"/>
  <c r="D14" i="10"/>
  <c r="C13" i="10"/>
  <c r="D13" i="10"/>
  <c r="D16" i="10"/>
  <c r="C15" i="10"/>
  <c r="D15" i="10"/>
  <c r="D18" i="10"/>
  <c r="C17" i="10"/>
  <c r="D17" i="10"/>
  <c r="D20" i="10"/>
  <c r="C19" i="10"/>
  <c r="D19" i="10"/>
  <c r="D22" i="10"/>
  <c r="C21" i="10"/>
  <c r="D21" i="10"/>
  <c r="D24" i="10"/>
  <c r="C23" i="10"/>
  <c r="D23" i="10"/>
  <c r="D26" i="10"/>
  <c r="C25" i="10"/>
  <c r="D25" i="10"/>
  <c r="D28" i="10"/>
  <c r="C27" i="10"/>
  <c r="D27" i="10"/>
  <c r="C56" i="9"/>
  <c r="D6" i="6"/>
  <c r="C5" i="6"/>
  <c r="D5" i="6"/>
  <c r="D8" i="6"/>
  <c r="C7" i="6"/>
  <c r="D7" i="6"/>
  <c r="D10" i="6"/>
  <c r="C9" i="6"/>
  <c r="D9" i="6"/>
  <c r="D12" i="6"/>
  <c r="C11" i="6"/>
  <c r="D11" i="6"/>
  <c r="D14" i="6"/>
  <c r="C13" i="6"/>
  <c r="D13" i="6"/>
  <c r="D16" i="6"/>
  <c r="C15" i="6"/>
  <c r="D15" i="6"/>
  <c r="D18" i="6"/>
  <c r="C17" i="6"/>
  <c r="D17" i="6"/>
  <c r="D20" i="6"/>
  <c r="C19" i="6"/>
  <c r="D19" i="6"/>
  <c r="D22" i="6"/>
  <c r="D23" i="6"/>
  <c r="C21" i="6"/>
  <c r="D21" i="6"/>
  <c r="D26" i="6"/>
  <c r="C25" i="6"/>
  <c r="D25" i="6"/>
  <c r="D28" i="6"/>
  <c r="C27" i="6"/>
  <c r="D27" i="6"/>
  <c r="D30" i="6"/>
  <c r="C29" i="6"/>
  <c r="D29" i="6"/>
  <c r="C57" i="9"/>
  <c r="D6" i="13"/>
  <c r="C5" i="13"/>
  <c r="D5" i="13"/>
  <c r="D7" i="13"/>
  <c r="D9" i="13"/>
  <c r="C8" i="13"/>
  <c r="D8" i="13"/>
  <c r="D11" i="13"/>
  <c r="C10" i="13"/>
  <c r="D10" i="13"/>
  <c r="D13" i="13"/>
  <c r="C12" i="13"/>
  <c r="D12" i="13"/>
  <c r="D15" i="13"/>
  <c r="C14" i="13"/>
  <c r="D14" i="13"/>
  <c r="D17" i="13"/>
  <c r="C16" i="13"/>
  <c r="D16" i="13"/>
  <c r="D19" i="13"/>
  <c r="C18" i="13"/>
  <c r="D18" i="13"/>
  <c r="D21" i="13"/>
  <c r="C20" i="13"/>
  <c r="D20" i="13"/>
  <c r="D23" i="13"/>
  <c r="C22" i="13"/>
  <c r="D22" i="13"/>
  <c r="D25" i="13"/>
  <c r="C24" i="13"/>
  <c r="D24" i="13"/>
  <c r="D27" i="13"/>
  <c r="C26" i="13"/>
  <c r="D26" i="13"/>
  <c r="D29" i="13"/>
  <c r="C28" i="13"/>
  <c r="D28" i="13"/>
  <c r="C58" i="9"/>
  <c r="D5" i="7"/>
  <c r="D6" i="7"/>
  <c r="D8" i="7"/>
  <c r="C7" i="7"/>
  <c r="D7" i="7"/>
  <c r="D10" i="7"/>
  <c r="C9" i="7"/>
  <c r="D9" i="7"/>
  <c r="D12" i="7"/>
  <c r="C11" i="7"/>
  <c r="D11" i="7"/>
  <c r="D14" i="7"/>
  <c r="C13" i="7"/>
  <c r="D13" i="7"/>
  <c r="D16" i="7"/>
  <c r="C15" i="7"/>
  <c r="D15" i="7"/>
  <c r="D18" i="7"/>
  <c r="C17" i="7"/>
  <c r="D17" i="7"/>
  <c r="D20" i="7"/>
  <c r="C19" i="7"/>
  <c r="D19" i="7"/>
  <c r="D22" i="7"/>
  <c r="C21" i="7"/>
  <c r="D21" i="7"/>
  <c r="D24" i="7"/>
  <c r="C23" i="7"/>
  <c r="D23" i="7"/>
  <c r="D26" i="7"/>
  <c r="C25" i="7"/>
  <c r="D25" i="7"/>
  <c r="D28" i="7"/>
  <c r="C27" i="7"/>
  <c r="D27" i="7"/>
  <c r="C59" i="9"/>
  <c r="B6" i="22"/>
  <c r="D6" i="22"/>
  <c r="C5" i="22"/>
  <c r="D5" i="22"/>
  <c r="D9" i="22"/>
  <c r="C8" i="22"/>
  <c r="D8" i="22"/>
  <c r="D11" i="22"/>
  <c r="C10" i="22"/>
  <c r="D10" i="22"/>
  <c r="D13" i="22"/>
  <c r="C12" i="22"/>
  <c r="D12" i="22"/>
  <c r="D15" i="22"/>
  <c r="C14" i="22"/>
  <c r="D14" i="22"/>
  <c r="D17" i="22"/>
  <c r="C16" i="22"/>
  <c r="D16" i="22"/>
  <c r="D19" i="22"/>
  <c r="C18" i="22"/>
  <c r="D18" i="22"/>
  <c r="D21" i="22"/>
  <c r="C20" i="22"/>
  <c r="D20" i="22"/>
  <c r="D23" i="22"/>
  <c r="C22" i="22"/>
  <c r="D22" i="22"/>
  <c r="D25" i="22"/>
  <c r="C24" i="22"/>
  <c r="D24" i="22"/>
  <c r="D27" i="22"/>
  <c r="C26" i="22"/>
  <c r="D26" i="22"/>
  <c r="D29" i="22"/>
  <c r="C28" i="22"/>
  <c r="D28" i="22"/>
  <c r="C60" i="9"/>
  <c r="D6" i="31"/>
  <c r="C5" i="31"/>
  <c r="D5" i="31"/>
  <c r="D9" i="31"/>
  <c r="C8" i="31"/>
  <c r="D8" i="31"/>
  <c r="D11" i="31"/>
  <c r="C10" i="31"/>
  <c r="D10" i="31"/>
  <c r="D13" i="31"/>
  <c r="C12" i="31"/>
  <c r="D12" i="31"/>
  <c r="D15" i="31"/>
  <c r="C14" i="31"/>
  <c r="D14" i="31"/>
  <c r="D17" i="31"/>
  <c r="C16" i="31"/>
  <c r="D16" i="31"/>
  <c r="D19" i="31"/>
  <c r="C18" i="31"/>
  <c r="D18" i="31"/>
  <c r="D21" i="31"/>
  <c r="C20" i="31"/>
  <c r="D20" i="31"/>
  <c r="D23" i="31"/>
  <c r="C22" i="31"/>
  <c r="D22" i="31"/>
  <c r="D25" i="31"/>
  <c r="C24" i="31"/>
  <c r="D24" i="31"/>
  <c r="D27" i="31"/>
  <c r="C26" i="31"/>
  <c r="D26" i="31"/>
  <c r="D29" i="31"/>
  <c r="C28" i="31"/>
  <c r="D28" i="31"/>
  <c r="C61" i="9"/>
  <c r="D6" i="32"/>
  <c r="C5" i="32"/>
  <c r="D5" i="32"/>
  <c r="D8" i="32"/>
  <c r="C7" i="32"/>
  <c r="D7" i="32"/>
  <c r="D10" i="32"/>
  <c r="C9" i="32"/>
  <c r="D9" i="32"/>
  <c r="D12" i="32"/>
  <c r="C11" i="32"/>
  <c r="D11" i="32"/>
  <c r="D14" i="32"/>
  <c r="C13" i="32"/>
  <c r="D13" i="32"/>
  <c r="D16" i="32"/>
  <c r="C15" i="32"/>
  <c r="D15" i="32"/>
  <c r="D18" i="32"/>
  <c r="C17" i="32"/>
  <c r="D17" i="32"/>
  <c r="D20" i="32"/>
  <c r="C19" i="32"/>
  <c r="D19" i="32"/>
  <c r="D22" i="32"/>
  <c r="C21" i="32"/>
  <c r="D21" i="32"/>
  <c r="D24" i="32"/>
  <c r="C23" i="32"/>
  <c r="D23" i="32"/>
  <c r="D26" i="32"/>
  <c r="C25" i="32"/>
  <c r="D25" i="32"/>
  <c r="D28" i="32"/>
  <c r="C27" i="32"/>
  <c r="D27" i="32"/>
  <c r="C62" i="9"/>
  <c r="B6" i="33"/>
  <c r="D6" i="33"/>
  <c r="C5" i="33"/>
  <c r="D5" i="33"/>
  <c r="D7" i="33"/>
  <c r="D9" i="33"/>
  <c r="C8" i="33"/>
  <c r="D8" i="33"/>
  <c r="D11" i="33"/>
  <c r="C10" i="33"/>
  <c r="D10" i="33"/>
  <c r="D13" i="33"/>
  <c r="C12" i="33"/>
  <c r="D12" i="33"/>
  <c r="D15" i="33"/>
  <c r="C14" i="33"/>
  <c r="D14" i="33"/>
  <c r="D17" i="33"/>
  <c r="C16" i="33"/>
  <c r="D16" i="33"/>
  <c r="B19" i="33"/>
  <c r="D19" i="33"/>
  <c r="C18" i="33"/>
  <c r="D18" i="33"/>
  <c r="D22" i="33"/>
  <c r="C21" i="33"/>
  <c r="D21" i="33"/>
  <c r="D24" i="33"/>
  <c r="C23" i="33"/>
  <c r="D23" i="33"/>
  <c r="D26" i="33"/>
  <c r="C25" i="33"/>
  <c r="D25" i="33"/>
  <c r="D28" i="33"/>
  <c r="C27" i="33"/>
  <c r="D27" i="33"/>
  <c r="D30" i="33"/>
  <c r="C29" i="33"/>
  <c r="D29" i="33"/>
  <c r="C63" i="9"/>
  <c r="C64" i="9"/>
  <c r="M107" i="9"/>
  <c r="M106" i="9"/>
  <c r="M97" i="9"/>
  <c r="M98" i="9"/>
  <c r="M99" i="9"/>
  <c r="M100" i="9"/>
  <c r="M101" i="9"/>
  <c r="M102" i="9"/>
  <c r="M103" i="9"/>
  <c r="M104" i="9"/>
  <c r="M105" i="9"/>
  <c r="M96" i="9"/>
  <c r="D31" i="22"/>
  <c r="C18" i="9"/>
  <c r="D30" i="7"/>
  <c r="C17" i="9"/>
  <c r="D31" i="31"/>
  <c r="C19" i="9"/>
  <c r="D30" i="32"/>
  <c r="C20" i="9"/>
  <c r="D32" i="33"/>
  <c r="C21" i="9"/>
  <c r="C47" i="9"/>
  <c r="M69" i="9"/>
  <c r="D36" i="4"/>
  <c r="C11" i="9"/>
  <c r="D49" i="19"/>
  <c r="C12" i="9"/>
  <c r="D31" i="14"/>
  <c r="C13" i="9"/>
  <c r="C45" i="9"/>
  <c r="M67" i="9"/>
  <c r="C38" i="9"/>
  <c r="C36" i="9"/>
  <c r="C37" i="9"/>
  <c r="C35" i="9"/>
  <c r="C34" i="9"/>
  <c r="C32" i="9"/>
  <c r="C33" i="9"/>
  <c r="C31" i="9"/>
  <c r="C30" i="9"/>
  <c r="C29" i="9"/>
  <c r="C28" i="9"/>
  <c r="N43" i="9"/>
  <c r="N42" i="9"/>
  <c r="N41" i="9"/>
  <c r="N40" i="9"/>
  <c r="N33" i="9"/>
  <c r="M34" i="9"/>
  <c r="N34" i="9"/>
  <c r="M35" i="9"/>
  <c r="N35" i="9"/>
  <c r="M36" i="9"/>
  <c r="N36" i="9"/>
  <c r="M37" i="9"/>
  <c r="N37" i="9"/>
  <c r="M38" i="9"/>
  <c r="N38" i="9"/>
  <c r="M39" i="9"/>
  <c r="N39" i="9"/>
  <c r="M40" i="9"/>
  <c r="M33" i="9"/>
  <c r="O34" i="9"/>
  <c r="O35" i="9"/>
  <c r="D39" i="9"/>
  <c r="H30" i="9"/>
  <c r="E28" i="9"/>
  <c r="C39" i="9"/>
  <c r="G30" i="9"/>
  <c r="O36" i="9"/>
  <c r="H31" i="9"/>
  <c r="E29" i="9"/>
  <c r="G31" i="9"/>
  <c r="O37" i="9"/>
  <c r="H32" i="9"/>
  <c r="E30" i="9"/>
  <c r="G32" i="9"/>
  <c r="O38" i="9"/>
  <c r="H33" i="9"/>
  <c r="E31" i="9"/>
  <c r="G33" i="9"/>
  <c r="O39" i="9"/>
  <c r="H34" i="9"/>
  <c r="E32" i="9"/>
  <c r="G34" i="9"/>
  <c r="O40" i="9"/>
  <c r="H35" i="9"/>
  <c r="E33" i="9"/>
  <c r="G35" i="9"/>
  <c r="M41" i="9"/>
  <c r="O41" i="9"/>
  <c r="H36" i="9"/>
  <c r="E34" i="9"/>
  <c r="G36" i="9"/>
  <c r="M42" i="9"/>
  <c r="O42" i="9"/>
  <c r="H37" i="9"/>
  <c r="E35" i="9"/>
  <c r="G37" i="9"/>
  <c r="M43" i="9"/>
  <c r="O43" i="9"/>
  <c r="H38" i="9"/>
  <c r="E36" i="9"/>
  <c r="G38" i="9"/>
  <c r="N44" i="9"/>
  <c r="O44" i="9"/>
  <c r="H39" i="9"/>
  <c r="E37" i="9"/>
  <c r="G39" i="9"/>
  <c r="H40" i="9"/>
  <c r="E38" i="9"/>
  <c r="G40" i="9"/>
  <c r="H41" i="9"/>
  <c r="E39" i="9"/>
  <c r="G41" i="9"/>
  <c r="F53" i="9"/>
  <c r="F54" i="9"/>
  <c r="F55" i="9"/>
  <c r="F56" i="9"/>
  <c r="F57" i="9"/>
  <c r="F58" i="9"/>
  <c r="F59" i="9"/>
  <c r="F60" i="9"/>
  <c r="F61" i="9"/>
  <c r="F62" i="9"/>
  <c r="F63" i="9"/>
  <c r="F64" i="9"/>
  <c r="D54" i="9"/>
  <c r="E54" i="9"/>
  <c r="N107" i="9"/>
  <c r="D30" i="10"/>
  <c r="C14" i="9"/>
  <c r="D32" i="6"/>
  <c r="C15" i="9"/>
  <c r="D31" i="13"/>
  <c r="C16" i="9"/>
  <c r="C22" i="9"/>
  <c r="N19" i="9"/>
  <c r="O19" i="9"/>
  <c r="N105" i="9"/>
  <c r="N106" i="9"/>
  <c r="L97" i="9"/>
  <c r="L98" i="9"/>
  <c r="L99" i="9"/>
  <c r="L100" i="9"/>
  <c r="L101" i="9"/>
  <c r="L102" i="9"/>
  <c r="L103" i="9"/>
  <c r="L104" i="9"/>
  <c r="L105" i="9"/>
  <c r="L106" i="9"/>
  <c r="C46" i="9"/>
  <c r="M68" i="9"/>
  <c r="N10" i="9"/>
  <c r="G12" i="9"/>
  <c r="E12" i="9"/>
  <c r="N9" i="9"/>
  <c r="G11" i="9"/>
  <c r="E11" i="9"/>
  <c r="G17" i="9"/>
  <c r="E17" i="9"/>
  <c r="N8" i="9"/>
  <c r="M9" i="9"/>
  <c r="M10" i="9"/>
  <c r="M11" i="9"/>
  <c r="N11" i="9"/>
  <c r="M12" i="9"/>
  <c r="N12" i="9"/>
  <c r="M13" i="9"/>
  <c r="N13" i="9"/>
  <c r="M14" i="9"/>
  <c r="N14" i="9"/>
  <c r="M15" i="9"/>
  <c r="N15" i="9"/>
  <c r="M16" i="9"/>
  <c r="N16" i="9"/>
  <c r="M17" i="9"/>
  <c r="N17" i="9"/>
  <c r="M18" i="9"/>
  <c r="O17" i="9"/>
  <c r="C48" i="9"/>
  <c r="G48" i="9"/>
  <c r="E46" i="9"/>
  <c r="G49" i="9"/>
  <c r="E47" i="9"/>
  <c r="G47" i="9"/>
  <c r="E45" i="9"/>
  <c r="G50" i="9"/>
  <c r="D11" i="9"/>
  <c r="D12" i="9"/>
  <c r="D13" i="9"/>
  <c r="D45" i="9"/>
  <c r="D14" i="9"/>
  <c r="D15" i="9"/>
  <c r="D16" i="9"/>
  <c r="D46" i="9"/>
  <c r="D17" i="9"/>
  <c r="D18" i="9"/>
  <c r="D19" i="9"/>
  <c r="D20" i="9"/>
  <c r="D21" i="9"/>
  <c r="D47" i="9"/>
  <c r="D48" i="9"/>
  <c r="H50" i="9"/>
  <c r="H47" i="9"/>
  <c r="H48" i="9"/>
  <c r="H49" i="9"/>
  <c r="E48" i="9"/>
  <c r="D22" i="9"/>
  <c r="D7" i="9"/>
  <c r="C7" i="9"/>
  <c r="D53" i="9"/>
  <c r="E53" i="9"/>
  <c r="D55" i="9"/>
  <c r="E55" i="9"/>
  <c r="D56" i="9"/>
  <c r="E56" i="9"/>
  <c r="D57" i="9"/>
  <c r="E57" i="9"/>
  <c r="D58" i="9"/>
  <c r="E58" i="9"/>
  <c r="D59" i="9"/>
  <c r="E59" i="9"/>
  <c r="D60" i="9"/>
  <c r="E60" i="9"/>
  <c r="D61" i="9"/>
  <c r="E61" i="9"/>
  <c r="D62" i="9"/>
  <c r="E62" i="9"/>
  <c r="D63" i="9"/>
  <c r="E63" i="9"/>
  <c r="D64" i="9"/>
  <c r="E64" i="9"/>
  <c r="G55" i="9"/>
  <c r="G56" i="9"/>
  <c r="G57" i="9"/>
  <c r="G58" i="9"/>
  <c r="G59" i="9"/>
  <c r="G60" i="9"/>
  <c r="G61" i="9"/>
  <c r="G62" i="9"/>
  <c r="G63" i="9"/>
  <c r="G64" i="9"/>
  <c r="G65" i="9"/>
  <c r="G66" i="9"/>
  <c r="G19" i="9"/>
  <c r="E19" i="9"/>
  <c r="G20" i="9"/>
  <c r="E20" i="9"/>
  <c r="G21" i="9"/>
  <c r="E21" i="9"/>
  <c r="H19" i="9"/>
  <c r="H20" i="9"/>
  <c r="H21" i="9"/>
  <c r="G18" i="9"/>
  <c r="E18" i="9"/>
  <c r="N18" i="9"/>
  <c r="O18" i="9"/>
  <c r="M8" i="9"/>
  <c r="H11" i="9"/>
  <c r="H12" i="9"/>
  <c r="H13" i="9"/>
  <c r="G13" i="9"/>
  <c r="E13" i="9"/>
  <c r="H14" i="9"/>
  <c r="G14" i="9"/>
  <c r="E14" i="9"/>
  <c r="H15" i="9"/>
  <c r="G15" i="9"/>
  <c r="E15" i="9"/>
  <c r="H16" i="9"/>
  <c r="G16" i="9"/>
  <c r="E16" i="9"/>
  <c r="H17" i="9"/>
  <c r="H18" i="9"/>
  <c r="H22" i="9"/>
  <c r="G22" i="9"/>
  <c r="E22" i="9"/>
  <c r="O10" i="9"/>
  <c r="O11" i="9"/>
  <c r="O12" i="9"/>
  <c r="O13" i="9"/>
  <c r="O14" i="9"/>
  <c r="O15" i="9"/>
  <c r="O16" i="9"/>
  <c r="O9" i="9"/>
  <c r="N97" i="9"/>
  <c r="N99" i="9"/>
  <c r="N100" i="9"/>
  <c r="N101" i="9"/>
  <c r="N102" i="9"/>
  <c r="N103" i="9"/>
  <c r="N98" i="9"/>
  <c r="L96" i="9"/>
  <c r="N104" i="9"/>
</calcChain>
</file>

<file path=xl/sharedStrings.xml><?xml version="1.0" encoding="utf-8"?>
<sst xmlns="http://schemas.openxmlformats.org/spreadsheetml/2006/main" count="690" uniqueCount="143">
  <si>
    <t>Total</t>
  </si>
  <si>
    <t>Financing</t>
  </si>
  <si>
    <t>Unit Cost</t>
  </si>
  <si>
    <t>Units</t>
  </si>
  <si>
    <t>TOTAL</t>
  </si>
  <si>
    <t>Cost Component</t>
  </si>
  <si>
    <t>Unit Type</t>
  </si>
  <si>
    <t>Notes and Instructions</t>
  </si>
  <si>
    <t>A</t>
  </si>
  <si>
    <t>B</t>
  </si>
  <si>
    <t>C</t>
  </si>
  <si>
    <t>D</t>
  </si>
  <si>
    <t>Total (if want lump sum to be entered)</t>
  </si>
  <si>
    <t>Overhead</t>
  </si>
  <si>
    <t>Table for Graph 2</t>
  </si>
  <si>
    <t>Table for Graph 1</t>
  </si>
  <si>
    <t>Select below to visualize Total Cost:</t>
  </si>
  <si>
    <t>Line Item Calculation</t>
  </si>
  <si>
    <t>Lump Sum Calculation</t>
  </si>
  <si>
    <t>Select below to visualize Total Cost by Funder:</t>
  </si>
  <si>
    <t>Percent by Line Item Calculation</t>
  </si>
  <si>
    <t>Percent by Lump Sum Calculation</t>
  </si>
  <si>
    <t>Total (from calculations of line items)</t>
  </si>
  <si>
    <t>Setup</t>
  </si>
  <si>
    <t>Implementation</t>
  </si>
  <si>
    <t>Operation</t>
  </si>
  <si>
    <t>Planning</t>
  </si>
  <si>
    <t>Advocacy</t>
  </si>
  <si>
    <t>Legislation</t>
  </si>
  <si>
    <t>Promotion</t>
  </si>
  <si>
    <t>Program Management</t>
  </si>
  <si>
    <t>Monitoring and Evaluation</t>
  </si>
  <si>
    <t>Utilization</t>
  </si>
  <si>
    <t>Consultants</t>
  </si>
  <si>
    <t>Transport</t>
  </si>
  <si>
    <t>Per Diem</t>
  </si>
  <si>
    <t>Materials</t>
  </si>
  <si>
    <t>Salaired Labor</t>
  </si>
  <si>
    <t>Voluneteer Labor</t>
  </si>
  <si>
    <t>Rent</t>
  </si>
  <si>
    <t>Equiptment</t>
  </si>
  <si>
    <t>Contract</t>
  </si>
  <si>
    <t>Consumable Supplies</t>
  </si>
  <si>
    <t>Development of Systems</t>
  </si>
  <si>
    <t>Initial Training</t>
  </si>
  <si>
    <t>Equiptment Maintenance</t>
  </si>
  <si>
    <t>Recurrent Training</t>
  </si>
  <si>
    <t>Total Cost per Cost Category</t>
  </si>
  <si>
    <t>Total Cost per Funder</t>
  </si>
  <si>
    <t>Open Governance Costing Tool</t>
  </si>
  <si>
    <t>Total Cost of Program</t>
  </si>
  <si>
    <t>Total Cost per Activity</t>
  </si>
  <si>
    <t>Table for Pie Chart</t>
  </si>
  <si>
    <t>Select below to visualize Pie Chart of Total Cost:</t>
  </si>
  <si>
    <t>Program staff</t>
  </si>
  <si>
    <t>Number of weeks</t>
  </si>
  <si>
    <t>Program was in planning phase for 4 weeks (source: interview with Tom on 2.15.17)</t>
  </si>
  <si>
    <t>Number of hours worked per week (8*5)  multiplied by number of staff members (2) ; Staff wages per hour $8 (source: governement salary document, link to doc)</t>
  </si>
  <si>
    <t>Program consulant hired for planning for 2 weeks</t>
  </si>
  <si>
    <t>Hours per week</t>
  </si>
  <si>
    <t>Program consulant hired for planning for 2 weeks (source: TOR, link to document)</t>
  </si>
  <si>
    <t>Advisor from eProcurment program in Ukraine</t>
  </si>
  <si>
    <t>Advisor volunteered 5 hours of time; unit cost is opportunity cost estimated based on wage of Ukriane government employees at level of advisor)</t>
  </si>
  <si>
    <t>total hours volunteered</t>
  </si>
  <si>
    <t>Staff travel costs for Meeting on 5.10.16</t>
  </si>
  <si>
    <t>Consultant travel cost for Meeting 5.10.16</t>
  </si>
  <si>
    <t>cost of plane ticket</t>
  </si>
  <si>
    <t>Staff per diem</t>
  </si>
  <si>
    <t>Staff traveled from location a to b for planning meeting roundtrip</t>
  </si>
  <si>
    <t>Consultant traveled from location a to b for planning meeting roundtrip</t>
  </si>
  <si>
    <t>Number of days</t>
  </si>
  <si>
    <t>number of staff</t>
  </si>
  <si>
    <t>Total Cost per Phase</t>
  </si>
  <si>
    <t>Cost Category</t>
  </si>
  <si>
    <t>Cost per Unit</t>
  </si>
  <si>
    <t>Number of Units</t>
  </si>
  <si>
    <t>Salaried Labor</t>
  </si>
  <si>
    <t>Estimate of salary and benefits</t>
  </si>
  <si>
    <t>Percent to time spent on program activity or average number of hours/minutes per activity</t>
  </si>
  <si>
    <t>Number of consultants and number of days worked per consultant</t>
  </si>
  <si>
    <t>Cost of services</t>
  </si>
  <si>
    <t>Number of services procured</t>
  </si>
  <si>
    <t>Volunteer Labor</t>
  </si>
  <si>
    <t>Economic value of volunteer labor</t>
  </si>
  <si>
    <t>Percent to time spent on program activity or average number of hours per activity</t>
  </si>
  <si>
    <t>Venue rental per day</t>
  </si>
  <si>
    <t>Number of rental days</t>
  </si>
  <si>
    <t>Cost of transport (costs of bus fare, plane travel, and the cost of fuel for program related transport)</t>
  </si>
  <si>
    <t>Number of times transport used</t>
  </si>
  <si>
    <t>Number of trips or share of program vehicle allocated to open governance program</t>
  </si>
  <si>
    <t>Cost of allowances and honorariums per day</t>
  </si>
  <si>
    <r>
      <t>Consumable supplies</t>
    </r>
    <r>
      <rPr>
        <sz val="8"/>
        <color theme="1"/>
        <rFont val="Calibri"/>
        <family val="2"/>
        <scheme val="minor"/>
      </rPr>
      <t> </t>
    </r>
  </si>
  <si>
    <t>Cost of consumable supplies</t>
  </si>
  <si>
    <t>Number of each type of supply</t>
  </si>
  <si>
    <r>
      <t>Materials</t>
    </r>
    <r>
      <rPr>
        <sz val="8"/>
        <color theme="1"/>
        <rFont val="Calibri"/>
        <family val="2"/>
        <scheme val="minor"/>
      </rPr>
      <t> </t>
    </r>
  </si>
  <si>
    <t>Cost of printing per material</t>
  </si>
  <si>
    <t>Number of material printed</t>
  </si>
  <si>
    <r>
      <t xml:space="preserve">Total overhead costs as </t>
    </r>
    <r>
      <rPr>
        <sz val="11"/>
        <color theme="1"/>
        <rFont val="Calibri"/>
        <family val="2"/>
        <scheme val="minor"/>
      </rPr>
      <t>building maintenance, utilities, telephone, internet connections</t>
    </r>
  </si>
  <si>
    <r>
      <t>Percent of time spent on the program</t>
    </r>
    <r>
      <rPr>
        <sz val="8"/>
        <color theme="1"/>
        <rFont val="Calibri"/>
        <family val="2"/>
        <scheme val="minor"/>
      </rPr>
      <t> </t>
    </r>
  </si>
  <si>
    <t>Equipment</t>
  </si>
  <si>
    <t>Value of depreciation for equipment, such as computers, printers, furniture</t>
  </si>
  <si>
    <t>Quantity, type, brand, useful life years of equipment</t>
  </si>
  <si>
    <t>Developer 1</t>
  </si>
  <si>
    <t>Payment order No.1415 for services in adaptation and customization of a software product under the agreement No. 3-GIZ as of 01.11.2015</t>
  </si>
  <si>
    <t>Payment order No.1414 for services in adaptation and customization of a software product under the agreement No. 3-GIZ as of 01.11.2015</t>
  </si>
  <si>
    <t>Developer 2</t>
  </si>
  <si>
    <t>Payment order No.1281 for services in adaptation and customization of a software product under the agreement No. 20151101 as of 01.11.2015</t>
  </si>
  <si>
    <t>Payment order No.1419 for services in adaptation and customization of a software product under the agreement No. 20151101 as of 01.11.2015</t>
  </si>
  <si>
    <t>Payment order No.84 від 04.02.2016 for services in completing the software product module under the agreement No. 20151101 as of 01.11.2015</t>
  </si>
  <si>
    <t>Payment order No.178 від 01.32.2016 for services in introducing an electronic digital signature for the software product under the agreement No. 20151101 as of 01.11.2015</t>
  </si>
  <si>
    <t>Web developer</t>
  </si>
  <si>
    <t>Payment order No. 1367  for services in adaptation and customization of a software product, the agreement No. 81191696</t>
  </si>
  <si>
    <t>Payment order No.1416 for services in adaptation and customization of a software product, the agreement No. 81191696</t>
  </si>
  <si>
    <t>Payment order No.100  for services in adaptation and customization of a software product, the agreement No. 81191696</t>
  </si>
  <si>
    <t>Usability specialist</t>
  </si>
  <si>
    <t>Payment order No.1291 for interface design under the invoice No. 50 as of 01.12.2015, the agreement No.110115/01 as of 01.11.2015</t>
  </si>
  <si>
    <t>Payment order No.1400 for interface design under the invoice No. 55 as of 24.12.2015, the agreement No. 81191696</t>
  </si>
  <si>
    <t>Technical Writer</t>
  </si>
  <si>
    <t>Staff cost</t>
  </si>
  <si>
    <t>Pl. commission №780 from 02.08.2016 g., for the lease of premises at 08/16, zh.rah.N09 / 16 from 01/08 / 16r. Excluding VAT</t>
  </si>
  <si>
    <t>USD</t>
  </si>
  <si>
    <t>Pl. commission №952 from 02.09.2016 g., for the lease of premises at 09/16, zh.rah.N10 / 16 from 01/09 / 16r. Excluding VAT</t>
  </si>
  <si>
    <t>Pl. orders №1107 from 30.09.2016 g., for the lease of premises at 10/16, zh.rah.N12 / 16 of 29/09 / 16r., without VAT</t>
  </si>
  <si>
    <t>Voluneteer Staff involved in Advocacy</t>
  </si>
  <si>
    <t>6 volunteers spent roughly 10 hours each; unit cost is opportunity cost estimated based on wage of Ukriane government employees at level of advisor</t>
  </si>
  <si>
    <t>Banners for promotions event</t>
  </si>
  <si>
    <t>Printed matierals for distribution</t>
  </si>
  <si>
    <t>Training Events</t>
  </si>
  <si>
    <t>Staff Salary Total from budget for 2 years</t>
  </si>
  <si>
    <t>platform maimtenance staff members</t>
  </si>
  <si>
    <t>2 staff members for 5 months at monthly rate of 200, data source: interview with platform manager</t>
  </si>
  <si>
    <t>Monitoring Specialist</t>
  </si>
  <si>
    <t>Yearly salary of monitoring specialist for 2 years, data source: monitoring budget doucment</t>
  </si>
  <si>
    <t>Training staff</t>
  </si>
  <si>
    <t>5 training staff for 3 hour trainings for 4 sets of traning over the course of the program at daily rate of 100; data source, interview with Platform Manager</t>
  </si>
  <si>
    <t>Staff per diem for training events</t>
  </si>
  <si>
    <t>20 staff ateended for 4 sets of training; per diem of 20 given for lunch; source interview with plattform manager</t>
  </si>
  <si>
    <t>staff hours</t>
  </si>
  <si>
    <t>staff salary</t>
  </si>
  <si>
    <t>staff cost</t>
  </si>
  <si>
    <t>Traning Lodging Horarium budget. No more detail provided</t>
  </si>
  <si>
    <t xml:space="preserve">data source: promotion event budget </t>
  </si>
  <si>
    <t>staff per diem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</si>
</sst>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09]\ #,##0"/>
    <numFmt numFmtId="165" formatCode="_(* #,##0_);_(* \(#,##0\);_(* &quot;-&quot;??_);_(@_)"/>
    <numFmt numFmtId="166" formatCode="[$₹-439]\ #,##0.00"/>
  </numFmts>
  <fonts count="3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0"/>
      <color theme="1"/>
      <name val="Calibri"/>
      <family val="2"/>
      <scheme val="minor"/>
    </font>
    <font>
      <b/>
      <sz val="11"/>
      <name val="Calibri"/>
      <family val="2"/>
      <scheme val="minor"/>
    </font>
    <font>
      <sz val="11"/>
      <name val="Calibri"/>
      <family val="2"/>
      <scheme val="minor"/>
    </font>
    <font>
      <b/>
      <sz val="12"/>
      <name val="Calibri"/>
      <family val="2"/>
      <scheme val="minor"/>
    </font>
    <font>
      <sz val="10"/>
      <name val="Calibri"/>
      <family val="2"/>
      <scheme val="minor"/>
    </font>
    <font>
      <u/>
      <sz val="11"/>
      <color theme="10"/>
      <name val="Calibri"/>
      <family val="2"/>
      <scheme val="minor"/>
    </font>
    <font>
      <u/>
      <sz val="11"/>
      <color theme="11"/>
      <name val="Calibri"/>
      <family val="2"/>
      <scheme val="minor"/>
    </font>
    <font>
      <b/>
      <sz val="10"/>
      <name val="Calibri"/>
      <family val="2"/>
    </font>
    <font>
      <b/>
      <sz val="11"/>
      <color theme="0"/>
      <name val="Calibri"/>
      <family val="2"/>
      <scheme val="minor"/>
    </font>
    <font>
      <sz val="11"/>
      <color theme="0"/>
      <name val="Calibri"/>
      <family val="2"/>
      <scheme val="minor"/>
    </font>
    <font>
      <b/>
      <sz val="10"/>
      <color indexed="8"/>
      <name val="Arial Narrow"/>
    </font>
    <font>
      <sz val="10"/>
      <color indexed="8"/>
      <name val="Arial Narrow"/>
    </font>
    <font>
      <sz val="11"/>
      <color indexed="8"/>
      <name val="Arial Narrow"/>
    </font>
    <font>
      <sz val="9"/>
      <color indexed="8"/>
      <name val="Arial Cyr"/>
    </font>
    <font>
      <b/>
      <sz val="12"/>
      <color theme="0"/>
      <name val="Calibri"/>
      <family val="2"/>
      <scheme val="minor"/>
    </font>
    <font>
      <sz val="12"/>
      <color theme="0"/>
      <name val="Calibri"/>
      <family val="2"/>
      <scheme val="minor"/>
    </font>
    <font>
      <b/>
      <sz val="13"/>
      <color theme="1"/>
      <name val="Calibri"/>
      <family val="2"/>
      <scheme val="minor"/>
    </font>
    <font>
      <sz val="13"/>
      <color theme="1"/>
      <name val="Calibri"/>
      <family val="2"/>
      <scheme val="minor"/>
    </font>
    <font>
      <b/>
      <sz val="12"/>
      <color rgb="FFC00000"/>
      <name val="Calibri"/>
      <family val="2"/>
      <scheme val="minor"/>
    </font>
    <font>
      <sz val="12"/>
      <name val="Calibri"/>
      <family val="2"/>
      <scheme val="minor"/>
    </font>
    <font>
      <sz val="14"/>
      <color theme="0"/>
      <name val="Calibri"/>
      <family val="2"/>
      <scheme val="minor"/>
    </font>
    <font>
      <b/>
      <sz val="16"/>
      <color rgb="FFC0000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8492"/>
        <bgColor indexed="64"/>
      </patternFill>
    </fill>
    <fill>
      <patternFill patternType="solid">
        <fgColor rgb="FF00A6B6"/>
        <bgColor indexed="64"/>
      </patternFill>
    </fill>
    <fill>
      <patternFill patternType="solid">
        <fgColor theme="0" tint="-0.14999847407452621"/>
        <bgColor indexed="64"/>
      </patternFill>
    </fill>
    <fill>
      <patternFill patternType="solid">
        <fgColor rgb="FFFDFC66"/>
        <bgColor indexed="64"/>
      </patternFill>
    </fill>
    <fill>
      <patternFill patternType="solid">
        <fgColor indexed="9"/>
        <bgColor auto="1"/>
      </patternFill>
    </fill>
    <fill>
      <patternFill patternType="solid">
        <fgColor rgb="FFF2F2F2"/>
        <bgColor indexed="64"/>
      </patternFill>
    </fill>
    <fill>
      <patternFill patternType="solid">
        <fgColor rgb="FFFFFFFF"/>
        <bgColor indexed="64"/>
      </patternFill>
    </fill>
    <fill>
      <patternFill patternType="solid">
        <fgColor theme="3" tint="0.79998168889431442"/>
        <bgColor indexed="64"/>
      </patternFill>
    </fill>
  </fills>
  <borders count="4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style="thin">
        <color rgb="FF636466"/>
      </left>
      <right style="thin">
        <color rgb="FF636466"/>
      </right>
      <top style="thin">
        <color rgb="FF636466"/>
      </top>
      <bottom style="thin">
        <color rgb="FF636466"/>
      </bottom>
      <diagonal/>
    </border>
    <border>
      <left style="thin">
        <color rgb="FF636466"/>
      </left>
      <right style="thin">
        <color rgb="FF636466"/>
      </right>
      <top style="thin">
        <color rgb="FF636466"/>
      </top>
      <bottom/>
      <diagonal/>
    </border>
    <border>
      <left style="thin">
        <color rgb="FF636466"/>
      </left>
      <right style="thin">
        <color rgb="FF636466"/>
      </right>
      <top/>
      <bottom style="thin">
        <color rgb="FF636466"/>
      </bottom>
      <diagonal/>
    </border>
    <border>
      <left style="thin">
        <color theme="0"/>
      </left>
      <right/>
      <top/>
      <bottom style="thin">
        <color theme="0"/>
      </bottom>
      <diagonal/>
    </border>
    <border>
      <left/>
      <right/>
      <top/>
      <bottom style="thin">
        <color rgb="FFE32726"/>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636466"/>
      </left>
      <right/>
      <top style="thin">
        <color rgb="FF636466"/>
      </top>
      <bottom style="thin">
        <color rgb="FF636466"/>
      </bottom>
      <diagonal/>
    </border>
    <border>
      <left style="thin">
        <color rgb="FF636466"/>
      </left>
      <right style="thin">
        <color rgb="FF636466"/>
      </right>
      <top/>
      <bottom/>
      <diagonal/>
    </border>
    <border>
      <left/>
      <right style="thin">
        <color rgb="FF636466"/>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rgb="FF636466"/>
      </left>
      <right/>
      <top style="thin">
        <color rgb="FF636466"/>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thin">
        <color rgb="FF636466"/>
      </bottom>
      <diagonal/>
    </border>
    <border>
      <left style="thin">
        <color auto="1"/>
      </left>
      <right/>
      <top/>
      <bottom/>
      <diagonal/>
    </border>
    <border>
      <left style="thin">
        <color rgb="FF636466"/>
      </left>
      <right style="thin">
        <color rgb="FF636466"/>
      </right>
      <top style="thin">
        <color theme="0"/>
      </top>
      <bottom style="thin">
        <color theme="1"/>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52">
    <xf numFmtId="0" fontId="0" fillId="0" borderId="0"/>
    <xf numFmtId="43" fontId="1"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12"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45">
    <xf numFmtId="0" fontId="0" fillId="0" borderId="0" xfId="0"/>
    <xf numFmtId="0" fontId="0" fillId="0" borderId="0" xfId="0" applyFont="1"/>
    <xf numFmtId="0" fontId="7" fillId="0" borderId="0" xfId="0" applyFont="1"/>
    <xf numFmtId="0" fontId="7" fillId="0" borderId="0" xfId="0" applyFont="1" applyFill="1"/>
    <xf numFmtId="0" fontId="2" fillId="0" borderId="0" xfId="0" applyFont="1" applyAlignment="1">
      <alignment horizontal="center"/>
    </xf>
    <xf numFmtId="0" fontId="0" fillId="0" borderId="0" xfId="0" applyFont="1" applyFill="1"/>
    <xf numFmtId="0" fontId="2" fillId="0" borderId="0" xfId="0" applyFont="1" applyBorder="1"/>
    <xf numFmtId="0" fontId="2" fillId="0" borderId="0" xfId="0" applyFont="1" applyBorder="1" applyAlignment="1">
      <alignment horizontal="center"/>
    </xf>
    <xf numFmtId="0" fontId="9" fillId="0" borderId="0" xfId="0" applyFont="1" applyFill="1"/>
    <xf numFmtId="0" fontId="0" fillId="0" borderId="0" xfId="0" applyFill="1" applyBorder="1"/>
    <xf numFmtId="0" fontId="5" fillId="0" borderId="0" xfId="0" applyFont="1" applyFill="1"/>
    <xf numFmtId="164" fontId="7" fillId="0" borderId="0" xfId="0" applyNumberFormat="1" applyFont="1" applyFill="1" applyBorder="1"/>
    <xf numFmtId="0" fontId="0" fillId="0" borderId="0" xfId="0" applyFont="1" applyAlignment="1"/>
    <xf numFmtId="0" fontId="7" fillId="0" borderId="2" xfId="0" applyFont="1" applyFill="1" applyBorder="1"/>
    <xf numFmtId="0" fontId="7" fillId="0" borderId="5" xfId="0" applyFont="1" applyFill="1" applyBorder="1"/>
    <xf numFmtId="0" fontId="7" fillId="0" borderId="3" xfId="0" applyFont="1" applyFill="1" applyBorder="1"/>
    <xf numFmtId="0" fontId="7" fillId="0" borderId="4" xfId="0" applyFont="1" applyFill="1" applyBorder="1"/>
    <xf numFmtId="0" fontId="7" fillId="0" borderId="1" xfId="0" applyFont="1" applyFill="1" applyBorder="1"/>
    <xf numFmtId="0" fontId="7" fillId="0" borderId="6" xfId="0" applyFont="1" applyFill="1" applyBorder="1"/>
    <xf numFmtId="0" fontId="7" fillId="0" borderId="7" xfId="0" applyFont="1" applyFill="1" applyBorder="1"/>
    <xf numFmtId="0" fontId="14" fillId="4" borderId="0" xfId="0" applyFont="1" applyFill="1"/>
    <xf numFmtId="166" fontId="0" fillId="0" borderId="0" xfId="0" applyNumberFormat="1" applyFont="1"/>
    <xf numFmtId="0" fontId="0" fillId="0" borderId="16" xfId="0" applyFont="1" applyFill="1" applyBorder="1"/>
    <xf numFmtId="0" fontId="14" fillId="0" borderId="0" xfId="0" applyFont="1" applyFill="1" applyBorder="1"/>
    <xf numFmtId="0" fontId="7" fillId="0" borderId="18" xfId="0" applyFont="1" applyFill="1" applyBorder="1"/>
    <xf numFmtId="9" fontId="7" fillId="0" borderId="18" xfId="5" applyFont="1" applyFill="1" applyBorder="1"/>
    <xf numFmtId="0" fontId="13" fillId="4" borderId="0" xfId="0" applyFont="1" applyFill="1" applyBorder="1" applyAlignment="1">
      <alignment wrapText="1"/>
    </xf>
    <xf numFmtId="0" fontId="2" fillId="4" borderId="0" xfId="0" applyFont="1" applyFill="1" applyBorder="1"/>
    <xf numFmtId="0" fontId="6" fillId="4" borderId="0" xfId="0" applyFont="1" applyFill="1" applyBorder="1"/>
    <xf numFmtId="0" fontId="2" fillId="5" borderId="16" xfId="0" applyFont="1" applyFill="1" applyBorder="1"/>
    <xf numFmtId="0" fontId="3" fillId="0" borderId="16" xfId="0" applyFont="1" applyFill="1" applyBorder="1" applyAlignment="1">
      <alignment horizontal="left" indent="2"/>
    </xf>
    <xf numFmtId="0" fontId="2" fillId="5" borderId="16" xfId="0" applyFont="1" applyFill="1" applyBorder="1" applyAlignment="1">
      <alignment horizontal="left"/>
    </xf>
    <xf numFmtId="0" fontId="2" fillId="0" borderId="16" xfId="0" applyFont="1" applyFill="1" applyBorder="1" applyAlignment="1">
      <alignment horizontal="left"/>
    </xf>
    <xf numFmtId="0" fontId="0" fillId="6" borderId="16" xfId="0" applyFont="1" applyFill="1" applyBorder="1"/>
    <xf numFmtId="0" fontId="0" fillId="4" borderId="0" xfId="0" applyFill="1" applyBorder="1"/>
    <xf numFmtId="0" fontId="0" fillId="6" borderId="18" xfId="0" applyFont="1" applyFill="1" applyBorder="1"/>
    <xf numFmtId="0" fontId="13" fillId="3" borderId="11" xfId="0" applyFont="1" applyFill="1" applyBorder="1" applyAlignment="1">
      <alignment horizontal="center"/>
    </xf>
    <xf numFmtId="0" fontId="2" fillId="0" borderId="20" xfId="0" applyFont="1" applyBorder="1" applyAlignment="1">
      <alignment horizontal="center"/>
    </xf>
    <xf numFmtId="166" fontId="0" fillId="4" borderId="0" xfId="0" applyNumberFormat="1" applyFill="1" applyBorder="1" applyAlignment="1">
      <alignment horizontal="right"/>
    </xf>
    <xf numFmtId="0" fontId="2" fillId="2" borderId="0" xfId="0" applyFont="1" applyFill="1" applyBorder="1"/>
    <xf numFmtId="0" fontId="0" fillId="2" borderId="0" xfId="0" applyFill="1" applyBorder="1"/>
    <xf numFmtId="166" fontId="0" fillId="2" borderId="0" xfId="0" applyNumberFormat="1" applyFill="1" applyBorder="1" applyAlignment="1">
      <alignment horizontal="right"/>
    </xf>
    <xf numFmtId="166" fontId="2" fillId="2" borderId="0" xfId="0" applyNumberFormat="1" applyFont="1" applyFill="1" applyBorder="1" applyAlignment="1">
      <alignment horizontal="right"/>
    </xf>
    <xf numFmtId="0" fontId="0" fillId="2" borderId="0" xfId="0" applyFill="1"/>
    <xf numFmtId="0" fontId="0" fillId="0" borderId="0" xfId="0" applyFont="1" applyFill="1" applyAlignment="1"/>
    <xf numFmtId="0" fontId="2" fillId="0" borderId="0" xfId="0" applyFont="1" applyBorder="1" applyAlignment="1"/>
    <xf numFmtId="0" fontId="0" fillId="2" borderId="0" xfId="0" applyFont="1" applyFill="1" applyAlignment="1"/>
    <xf numFmtId="0" fontId="0" fillId="0" borderId="0" xfId="0" applyFont="1" applyFill="1" applyBorder="1" applyAlignment="1"/>
    <xf numFmtId="2" fontId="0" fillId="0" borderId="0" xfId="0" applyNumberFormat="1" applyFont="1" applyAlignment="1"/>
    <xf numFmtId="2" fontId="2" fillId="2" borderId="0" xfId="0" applyNumberFormat="1" applyFont="1" applyFill="1" applyBorder="1" applyAlignment="1">
      <alignment horizontal="right"/>
    </xf>
    <xf numFmtId="43" fontId="2" fillId="4" borderId="0" xfId="1" applyFont="1" applyFill="1" applyBorder="1" applyAlignment="1">
      <alignment horizontal="right"/>
    </xf>
    <xf numFmtId="0" fontId="17" fillId="7" borderId="0" xfId="0" applyNumberFormat="1" applyFont="1" applyFill="1" applyBorder="1" applyAlignment="1">
      <alignment horizontal="left"/>
    </xf>
    <xf numFmtId="2" fontId="0" fillId="0" borderId="0" xfId="0" applyNumberFormat="1" applyFont="1"/>
    <xf numFmtId="2" fontId="0" fillId="2" borderId="0" xfId="0" applyNumberFormat="1" applyFill="1" applyBorder="1" applyAlignment="1">
      <alignment horizontal="right"/>
    </xf>
    <xf numFmtId="43" fontId="0" fillId="0" borderId="0" xfId="1" applyFont="1"/>
    <xf numFmtId="43" fontId="2" fillId="2" borderId="0" xfId="1" applyFont="1" applyFill="1" applyBorder="1" applyAlignment="1">
      <alignment horizontal="right"/>
    </xf>
    <xf numFmtId="43" fontId="2" fillId="4" borderId="0" xfId="1" applyFont="1" applyFill="1" applyBorder="1"/>
    <xf numFmtId="0" fontId="0" fillId="0" borderId="16" xfId="0" applyFont="1" applyFill="1" applyBorder="1" applyAlignment="1">
      <alignment horizontal="left"/>
    </xf>
    <xf numFmtId="49" fontId="15" fillId="0" borderId="21" xfId="0" applyNumberFormat="1" applyFont="1" applyFill="1" applyBorder="1" applyAlignment="1">
      <alignment horizontal="left" vertical="center" wrapText="1"/>
    </xf>
    <xf numFmtId="0" fontId="15" fillId="0" borderId="21" xfId="0" applyNumberFormat="1" applyFont="1" applyFill="1" applyBorder="1" applyAlignment="1">
      <alignment horizontal="center" vertical="center" wrapText="1"/>
    </xf>
    <xf numFmtId="0" fontId="0" fillId="0" borderId="0" xfId="0" applyNumberFormat="1" applyFont="1" applyFill="1" applyAlignment="1"/>
    <xf numFmtId="0" fontId="6" fillId="0" borderId="2" xfId="0" applyFont="1" applyBorder="1"/>
    <xf numFmtId="0" fontId="6" fillId="0" borderId="2" xfId="0" applyFont="1" applyFill="1" applyBorder="1"/>
    <xf numFmtId="2" fontId="7" fillId="0" borderId="2" xfId="0" applyNumberFormat="1" applyFont="1" applyFill="1" applyBorder="1"/>
    <xf numFmtId="2" fontId="13" fillId="4" borderId="12" xfId="0" applyNumberFormat="1" applyFont="1" applyFill="1" applyBorder="1"/>
    <xf numFmtId="0" fontId="6" fillId="0" borderId="1" xfId="0" applyFont="1" applyFill="1" applyBorder="1"/>
    <xf numFmtId="0" fontId="2" fillId="5" borderId="2" xfId="0" applyFont="1" applyFill="1" applyBorder="1"/>
    <xf numFmtId="1" fontId="7" fillId="0" borderId="16" xfId="0" applyNumberFormat="1" applyFont="1" applyFill="1" applyBorder="1"/>
    <xf numFmtId="1" fontId="7" fillId="0" borderId="17" xfId="0" applyNumberFormat="1" applyFont="1" applyFill="1" applyBorder="1"/>
    <xf numFmtId="1" fontId="0" fillId="5" borderId="2" xfId="0" applyNumberFormat="1" applyFont="1" applyFill="1" applyBorder="1"/>
    <xf numFmtId="2" fontId="8" fillId="0" borderId="0" xfId="0" applyNumberFormat="1" applyFont="1"/>
    <xf numFmtId="2" fontId="7" fillId="0" borderId="0" xfId="0" applyNumberFormat="1" applyFont="1"/>
    <xf numFmtId="2" fontId="6" fillId="0" borderId="0" xfId="0" applyNumberFormat="1" applyFont="1"/>
    <xf numFmtId="2" fontId="13" fillId="4" borderId="13" xfId="0" applyNumberFormat="1" applyFont="1" applyFill="1" applyBorder="1" applyAlignment="1">
      <alignment horizontal="center" wrapText="1"/>
    </xf>
    <xf numFmtId="2" fontId="13" fillId="4" borderId="13" xfId="0" applyNumberFormat="1" applyFont="1" applyFill="1" applyBorder="1" applyAlignment="1">
      <alignment horizontal="center"/>
    </xf>
    <xf numFmtId="2" fontId="7" fillId="0" borderId="0" xfId="0" applyNumberFormat="1" applyFont="1" applyFill="1"/>
    <xf numFmtId="2" fontId="13" fillId="4" borderId="19" xfId="0" applyNumberFormat="1" applyFont="1" applyFill="1" applyBorder="1"/>
    <xf numFmtId="2" fontId="14" fillId="4" borderId="12" xfId="5" applyNumberFormat="1" applyFont="1" applyFill="1" applyBorder="1"/>
    <xf numFmtId="2" fontId="6" fillId="0" borderId="0" xfId="0" applyNumberFormat="1" applyFont="1" applyBorder="1"/>
    <xf numFmtId="2" fontId="7" fillId="0" borderId="2" xfId="5" applyNumberFormat="1" applyFont="1" applyFill="1" applyBorder="1"/>
    <xf numFmtId="0" fontId="2" fillId="0" borderId="23" xfId="0" applyFont="1" applyFill="1" applyBorder="1"/>
    <xf numFmtId="0" fontId="2" fillId="0" borderId="23" xfId="0" applyFont="1" applyFill="1" applyBorder="1" applyAlignment="1">
      <alignment horizontal="left"/>
    </xf>
    <xf numFmtId="2" fontId="13" fillId="0" borderId="15" xfId="0" applyNumberFormat="1" applyFont="1" applyFill="1" applyBorder="1"/>
    <xf numFmtId="2" fontId="14" fillId="0" borderId="15" xfId="5" applyNumberFormat="1" applyFont="1" applyFill="1" applyBorder="1"/>
    <xf numFmtId="2" fontId="18" fillId="0" borderId="0" xfId="0" applyNumberFormat="1" applyFont="1" applyFill="1" applyBorder="1" applyAlignment="1"/>
    <xf numFmtId="0" fontId="0" fillId="5" borderId="18" xfId="1" applyNumberFormat="1" applyFont="1" applyFill="1" applyBorder="1"/>
    <xf numFmtId="0" fontId="0" fillId="5" borderId="18" xfId="0" applyNumberFormat="1" applyFont="1" applyFill="1" applyBorder="1"/>
    <xf numFmtId="0" fontId="0" fillId="5" borderId="24" xfId="1" applyNumberFormat="1" applyFont="1" applyFill="1" applyBorder="1"/>
    <xf numFmtId="0" fontId="15" fillId="0" borderId="21" xfId="0" applyNumberFormat="1" applyFont="1" applyFill="1" applyBorder="1" applyAlignment="1"/>
    <xf numFmtId="0" fontId="15" fillId="0" borderId="22" xfId="0" applyNumberFormat="1" applyFont="1" applyFill="1" applyBorder="1" applyAlignment="1"/>
    <xf numFmtId="0" fontId="0" fillId="0" borderId="2" xfId="0" applyNumberFormat="1" applyFont="1" applyFill="1" applyBorder="1" applyAlignment="1"/>
    <xf numFmtId="0" fontId="0" fillId="5" borderId="16" xfId="0" applyNumberFormat="1" applyFont="1" applyFill="1" applyBorder="1"/>
    <xf numFmtId="0" fontId="0" fillId="5" borderId="16" xfId="1" applyNumberFormat="1" applyFont="1" applyFill="1" applyBorder="1"/>
    <xf numFmtId="0" fontId="3" fillId="0" borderId="16" xfId="0" applyNumberFormat="1" applyFont="1" applyFill="1" applyBorder="1"/>
    <xf numFmtId="0" fontId="3" fillId="0" borderId="16" xfId="1" applyNumberFormat="1" applyFont="1" applyFill="1" applyBorder="1"/>
    <xf numFmtId="0" fontId="0" fillId="0" borderId="16" xfId="0" applyNumberFormat="1" applyFont="1" applyFill="1" applyBorder="1"/>
    <xf numFmtId="0" fontId="0" fillId="0" borderId="16" xfId="1" applyNumberFormat="1" applyFont="1" applyFill="1" applyBorder="1"/>
    <xf numFmtId="0" fontId="2" fillId="5" borderId="17" xfId="0" applyFont="1" applyFill="1" applyBorder="1"/>
    <xf numFmtId="0" fontId="0" fillId="5" borderId="24" xfId="0" applyNumberFormat="1" applyFont="1" applyFill="1" applyBorder="1"/>
    <xf numFmtId="0" fontId="2" fillId="0" borderId="2" xfId="0" applyFont="1" applyFill="1" applyBorder="1"/>
    <xf numFmtId="0" fontId="0" fillId="0" borderId="2" xfId="0" applyNumberFormat="1" applyFont="1" applyFill="1" applyBorder="1"/>
    <xf numFmtId="0" fontId="0" fillId="0" borderId="2" xfId="1" applyNumberFormat="1" applyFont="1" applyFill="1" applyBorder="1"/>
    <xf numFmtId="0" fontId="0" fillId="5" borderId="17" xfId="1" applyNumberFormat="1" applyFont="1" applyFill="1" applyBorder="1"/>
    <xf numFmtId="0" fontId="16" fillId="0" borderId="0" xfId="0" applyNumberFormat="1" applyFont="1" applyFill="1" applyBorder="1" applyAlignment="1">
      <alignment vertical="center" wrapText="1"/>
    </xf>
    <xf numFmtId="0" fontId="16" fillId="0" borderId="0" xfId="0" applyNumberFormat="1" applyFont="1" applyFill="1" applyBorder="1" applyAlignment="1">
      <alignment wrapText="1"/>
    </xf>
    <xf numFmtId="0" fontId="0" fillId="6" borderId="24" xfId="0" applyFont="1" applyFill="1" applyBorder="1"/>
    <xf numFmtId="0" fontId="0" fillId="6" borderId="2" xfId="0" applyFont="1" applyFill="1" applyBorder="1"/>
    <xf numFmtId="2" fontId="21" fillId="0" borderId="16" xfId="0" applyNumberFormat="1" applyFont="1" applyFill="1" applyBorder="1"/>
    <xf numFmtId="2" fontId="22" fillId="0" borderId="16" xfId="0" applyNumberFormat="1" applyFont="1" applyFill="1" applyBorder="1"/>
    <xf numFmtId="2" fontId="19" fillId="4" borderId="13" xfId="0" applyNumberFormat="1" applyFont="1" applyFill="1" applyBorder="1" applyAlignment="1">
      <alignment horizontal="center"/>
    </xf>
    <xf numFmtId="2" fontId="19" fillId="4" borderId="13" xfId="0" applyNumberFormat="1" applyFont="1" applyFill="1" applyBorder="1" applyAlignment="1">
      <alignment horizontal="center" wrapText="1"/>
    </xf>
    <xf numFmtId="2" fontId="8" fillId="0" borderId="2" xfId="0" applyNumberFormat="1" applyFont="1" applyBorder="1"/>
    <xf numFmtId="2" fontId="24" fillId="0" borderId="2" xfId="0" applyNumberFormat="1" applyFont="1" applyBorder="1"/>
    <xf numFmtId="2" fontId="24" fillId="0" borderId="2" xfId="5" applyNumberFormat="1" applyFont="1" applyBorder="1"/>
    <xf numFmtId="2" fontId="8" fillId="0" borderId="2" xfId="0" applyNumberFormat="1" applyFont="1" applyFill="1" applyBorder="1"/>
    <xf numFmtId="2" fontId="24" fillId="0" borderId="2" xfId="0" applyNumberFormat="1" applyFont="1" applyFill="1" applyBorder="1"/>
    <xf numFmtId="2" fontId="19" fillId="4" borderId="12" xfId="0" applyNumberFormat="1" applyFont="1" applyFill="1" applyBorder="1"/>
    <xf numFmtId="1" fontId="19" fillId="4" borderId="12" xfId="0" applyNumberFormat="1" applyFont="1" applyFill="1" applyBorder="1"/>
    <xf numFmtId="2" fontId="20" fillId="4" borderId="12" xfId="5" applyNumberFormat="1" applyFont="1" applyFill="1" applyBorder="1"/>
    <xf numFmtId="0" fontId="19" fillId="4" borderId="0" xfId="0" applyFont="1" applyFill="1" applyBorder="1" applyAlignment="1">
      <alignment wrapText="1"/>
    </xf>
    <xf numFmtId="0" fontId="24" fillId="0" borderId="18" xfId="0" applyFont="1" applyFill="1" applyBorder="1"/>
    <xf numFmtId="9" fontId="24" fillId="0" borderId="18" xfId="5" applyFont="1" applyFill="1" applyBorder="1"/>
    <xf numFmtId="0" fontId="24" fillId="0" borderId="16" xfId="0" applyFont="1" applyFill="1" applyBorder="1"/>
    <xf numFmtId="9" fontId="24" fillId="0" borderId="16" xfId="5" applyFont="1" applyFill="1" applyBorder="1"/>
    <xf numFmtId="0" fontId="24" fillId="0" borderId="17" xfId="0" applyFont="1" applyFill="1" applyBorder="1"/>
    <xf numFmtId="9" fontId="24" fillId="0" borderId="17" xfId="5" applyFont="1" applyFill="1" applyBorder="1"/>
    <xf numFmtId="0" fontId="24" fillId="4" borderId="0" xfId="0" applyFont="1" applyFill="1" applyBorder="1"/>
    <xf numFmtId="9" fontId="24" fillId="4" borderId="0" xfId="5" applyFont="1" applyFill="1" applyBorder="1"/>
    <xf numFmtId="0" fontId="24" fillId="0" borderId="0" xfId="0" applyFont="1" applyFill="1"/>
    <xf numFmtId="2" fontId="19" fillId="4" borderId="13" xfId="0" applyNumberFormat="1" applyFont="1" applyFill="1" applyBorder="1" applyAlignment="1">
      <alignment horizontal="center" vertical="center" wrapText="1"/>
    </xf>
    <xf numFmtId="2" fontId="19" fillId="4" borderId="13" xfId="0" applyNumberFormat="1" applyFont="1" applyFill="1" applyBorder="1" applyAlignment="1"/>
    <xf numFmtId="2" fontId="19" fillId="4" borderId="14" xfId="0" applyNumberFormat="1" applyFont="1" applyFill="1" applyBorder="1" applyAlignment="1"/>
    <xf numFmtId="0" fontId="20" fillId="4" borderId="13" xfId="0" applyFont="1" applyFill="1" applyBorder="1"/>
    <xf numFmtId="2" fontId="24" fillId="0" borderId="16" xfId="0" applyNumberFormat="1" applyFont="1" applyBorder="1"/>
    <xf numFmtId="0" fontId="24" fillId="0" borderId="16" xfId="0" applyNumberFormat="1" applyFont="1" applyBorder="1"/>
    <xf numFmtId="0" fontId="24" fillId="0" borderId="17" xfId="0" applyNumberFormat="1" applyFont="1" applyBorder="1"/>
    <xf numFmtId="2" fontId="24" fillId="0" borderId="17" xfId="0" applyNumberFormat="1" applyFont="1" applyBorder="1"/>
    <xf numFmtId="2" fontId="20" fillId="4" borderId="11" xfId="0" applyNumberFormat="1" applyFont="1" applyFill="1" applyBorder="1"/>
    <xf numFmtId="0" fontId="20" fillId="4" borderId="11" xfId="0" applyNumberFormat="1" applyFont="1" applyFill="1" applyBorder="1"/>
    <xf numFmtId="0" fontId="24" fillId="0" borderId="24" xfId="0" applyFont="1" applyFill="1" applyBorder="1"/>
    <xf numFmtId="0" fontId="20" fillId="4" borderId="11" xfId="0" applyFont="1" applyFill="1" applyBorder="1"/>
    <xf numFmtId="0" fontId="7" fillId="0" borderId="27" xfId="0" applyFont="1" applyBorder="1"/>
    <xf numFmtId="2" fontId="7" fillId="0" borderId="27" xfId="0" applyNumberFormat="1" applyFont="1" applyBorder="1"/>
    <xf numFmtId="2" fontId="24" fillId="0" borderId="27" xfId="5" applyNumberFormat="1" applyFont="1" applyBorder="1"/>
    <xf numFmtId="0" fontId="25" fillId="3" borderId="0" xfId="0" applyFont="1" applyFill="1"/>
    <xf numFmtId="0" fontId="25" fillId="4" borderId="0" xfId="0" applyFont="1" applyFill="1"/>
    <xf numFmtId="0" fontId="25" fillId="3" borderId="0" xfId="0" applyFont="1" applyFill="1" applyAlignment="1">
      <alignment wrapText="1"/>
    </xf>
    <xf numFmtId="2" fontId="26" fillId="0" borderId="0" xfId="0" applyNumberFormat="1" applyFont="1"/>
    <xf numFmtId="0" fontId="14" fillId="4" borderId="18" xfId="0" applyFont="1" applyFill="1" applyBorder="1"/>
    <xf numFmtId="9" fontId="14" fillId="4" borderId="18" xfId="5" applyFont="1" applyFill="1" applyBorder="1"/>
    <xf numFmtId="0" fontId="7" fillId="0" borderId="27" xfId="0" applyFont="1" applyFill="1" applyBorder="1"/>
    <xf numFmtId="0" fontId="14" fillId="4" borderId="3" xfId="0" applyFont="1" applyFill="1" applyBorder="1"/>
    <xf numFmtId="2" fontId="19" fillId="0" borderId="0" xfId="0" applyNumberFormat="1" applyFont="1" applyFill="1" applyBorder="1"/>
    <xf numFmtId="1" fontId="19" fillId="0" borderId="0" xfId="0" applyNumberFormat="1" applyFont="1" applyFill="1" applyBorder="1"/>
    <xf numFmtId="2" fontId="20" fillId="0" borderId="0" xfId="5" applyNumberFormat="1" applyFont="1" applyFill="1" applyBorder="1"/>
    <xf numFmtId="0" fontId="24" fillId="0" borderId="0" xfId="0" applyFont="1" applyFill="1" applyBorder="1"/>
    <xf numFmtId="9" fontId="24" fillId="0" borderId="0" xfId="5" applyFont="1" applyFill="1" applyBorder="1"/>
    <xf numFmtId="0" fontId="15" fillId="0" borderId="28" xfId="0" applyNumberFormat="1" applyFont="1" applyFill="1" applyBorder="1" applyAlignment="1">
      <alignment horizontal="center" vertical="center" wrapText="1"/>
    </xf>
    <xf numFmtId="0" fontId="15" fillId="0" borderId="28" xfId="0" applyNumberFormat="1" applyFont="1" applyFill="1" applyBorder="1" applyAlignment="1"/>
    <xf numFmtId="0" fontId="15" fillId="0" borderId="29" xfId="0" applyNumberFormat="1" applyFont="1" applyFill="1" applyBorder="1" applyAlignment="1"/>
    <xf numFmtId="0" fontId="0" fillId="0" borderId="26" xfId="0" applyNumberFormat="1" applyFont="1" applyFill="1" applyBorder="1" applyAlignment="1"/>
    <xf numFmtId="0" fontId="0" fillId="0" borderId="27" xfId="1" applyNumberFormat="1" applyFont="1" applyFill="1" applyBorder="1"/>
    <xf numFmtId="0" fontId="2" fillId="5" borderId="30" xfId="0" applyFont="1" applyFill="1" applyBorder="1"/>
    <xf numFmtId="0" fontId="0" fillId="5" borderId="25" xfId="1" applyNumberFormat="1" applyFont="1" applyFill="1" applyBorder="1"/>
    <xf numFmtId="0" fontId="13" fillId="3" borderId="13" xfId="0" applyFont="1" applyFill="1" applyBorder="1" applyAlignment="1">
      <alignment horizontal="center"/>
    </xf>
    <xf numFmtId="0" fontId="0" fillId="5" borderId="27" xfId="0" applyNumberFormat="1" applyFont="1" applyFill="1" applyBorder="1"/>
    <xf numFmtId="0" fontId="0" fillId="5" borderId="27" xfId="1" applyNumberFormat="1" applyFont="1" applyFill="1" applyBorder="1"/>
    <xf numFmtId="0" fontId="0" fillId="0" borderId="27" xfId="0" applyFont="1" applyFill="1" applyBorder="1"/>
    <xf numFmtId="49" fontId="16" fillId="0" borderId="28" xfId="0" applyNumberFormat="1" applyFont="1" applyFill="1" applyBorder="1" applyAlignment="1">
      <alignment horizontal="left" vertical="center" wrapText="1"/>
    </xf>
    <xf numFmtId="0" fontId="0" fillId="6" borderId="26" xfId="0" applyFont="1" applyFill="1" applyBorder="1"/>
    <xf numFmtId="0" fontId="0" fillId="6" borderId="27" xfId="0" applyFont="1" applyFill="1" applyBorder="1"/>
    <xf numFmtId="0" fontId="16" fillId="0" borderId="28" xfId="0" applyNumberFormat="1" applyFont="1" applyFill="1" applyBorder="1" applyAlignment="1">
      <alignment horizontal="right" vertical="center" wrapText="1"/>
    </xf>
    <xf numFmtId="0" fontId="16" fillId="0" borderId="28" xfId="0" applyNumberFormat="1" applyFont="1" applyFill="1" applyBorder="1" applyAlignment="1">
      <alignment horizontal="right"/>
    </xf>
    <xf numFmtId="0" fontId="16" fillId="0" borderId="29" xfId="0" applyNumberFormat="1" applyFont="1" applyFill="1" applyBorder="1" applyAlignment="1">
      <alignment horizontal="right"/>
    </xf>
    <xf numFmtId="0" fontId="3" fillId="0" borderId="23" xfId="1" applyNumberFormat="1" applyFont="1" applyFill="1" applyBorder="1"/>
    <xf numFmtId="0" fontId="3" fillId="0" borderId="16" xfId="0" applyFont="1" applyFill="1" applyBorder="1" applyAlignment="1">
      <alignment horizontal="left"/>
    </xf>
    <xf numFmtId="0" fontId="0" fillId="0" borderId="18" xfId="0" applyNumberFormat="1" applyFont="1" applyFill="1" applyBorder="1"/>
    <xf numFmtId="0" fontId="0" fillId="0" borderId="18" xfId="1" applyNumberFormat="1" applyFont="1" applyFill="1" applyBorder="1"/>
    <xf numFmtId="0" fontId="27" fillId="4" borderId="31"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8" fillId="8" borderId="33" xfId="0" applyFont="1" applyFill="1" applyBorder="1" applyAlignment="1">
      <alignment horizontal="left" vertical="center" wrapText="1" indent="1"/>
    </xf>
    <xf numFmtId="0" fontId="1" fillId="9" borderId="34" xfId="0" applyFont="1" applyFill="1" applyBorder="1" applyAlignment="1">
      <alignment horizontal="left" vertical="center" wrapText="1" indent="1"/>
    </xf>
    <xf numFmtId="0" fontId="29" fillId="9" borderId="34" xfId="0" applyFont="1" applyFill="1" applyBorder="1" applyAlignment="1">
      <alignment horizontal="left" vertical="center" wrapText="1" indent="1"/>
    </xf>
    <xf numFmtId="0" fontId="1" fillId="9" borderId="36" xfId="0" applyFont="1" applyFill="1" applyBorder="1" applyAlignment="1">
      <alignment horizontal="left" vertical="center" wrapText="1" indent="1"/>
    </xf>
    <xf numFmtId="0" fontId="30" fillId="0" borderId="0" xfId="0" applyFont="1" applyAlignment="1">
      <alignment vertical="center" wrapText="1"/>
    </xf>
    <xf numFmtId="0" fontId="0" fillId="0" borderId="0" xfId="0" applyAlignment="1">
      <alignment wrapText="1"/>
    </xf>
    <xf numFmtId="0" fontId="0" fillId="10" borderId="2" xfId="0" applyFont="1" applyFill="1" applyBorder="1" applyAlignment="1"/>
    <xf numFmtId="166" fontId="1" fillId="10" borderId="2" xfId="1" applyNumberFormat="1" applyFont="1" applyFill="1" applyBorder="1" applyAlignment="1"/>
    <xf numFmtId="2" fontId="17" fillId="10" borderId="2" xfId="0" applyNumberFormat="1" applyFont="1" applyFill="1" applyBorder="1" applyAlignment="1"/>
    <xf numFmtId="0" fontId="0" fillId="6" borderId="37" xfId="0" applyFont="1" applyFill="1" applyBorder="1" applyAlignment="1"/>
    <xf numFmtId="0" fontId="0" fillId="0" borderId="38" xfId="0" applyFont="1" applyFill="1" applyBorder="1" applyAlignment="1"/>
    <xf numFmtId="0" fontId="0" fillId="2" borderId="2" xfId="0" applyFont="1" applyFill="1" applyBorder="1" applyAlignment="1"/>
    <xf numFmtId="166" fontId="1" fillId="2" borderId="2" xfId="1" applyNumberFormat="1" applyFont="1" applyFill="1" applyBorder="1" applyAlignment="1"/>
    <xf numFmtId="2" fontId="17" fillId="2" borderId="2" xfId="0" applyNumberFormat="1" applyFont="1" applyFill="1" applyBorder="1" applyAlignment="1"/>
    <xf numFmtId="0" fontId="7" fillId="0" borderId="38" xfId="0" applyFont="1" applyFill="1" applyBorder="1" applyAlignment="1"/>
    <xf numFmtId="2" fontId="0" fillId="5" borderId="18" xfId="1" applyNumberFormat="1" applyFont="1" applyFill="1" applyBorder="1"/>
    <xf numFmtId="0" fontId="17" fillId="7" borderId="2" xfId="0" applyNumberFormat="1" applyFont="1" applyFill="1" applyBorder="1" applyAlignment="1"/>
    <xf numFmtId="2" fontId="17" fillId="7" borderId="2" xfId="0" applyNumberFormat="1" applyFont="1" applyFill="1" applyBorder="1" applyAlignment="1"/>
    <xf numFmtId="49" fontId="17" fillId="7" borderId="2" xfId="0" applyNumberFormat="1" applyFont="1" applyFill="1" applyBorder="1" applyAlignment="1">
      <alignment wrapText="1"/>
    </xf>
    <xf numFmtId="0" fontId="0" fillId="0" borderId="18" xfId="0" applyFont="1" applyFill="1" applyBorder="1"/>
    <xf numFmtId="2" fontId="0" fillId="0" borderId="18" xfId="1" applyNumberFormat="1" applyFont="1" applyFill="1" applyBorder="1"/>
    <xf numFmtId="165" fontId="0" fillId="0" borderId="18" xfId="1" applyNumberFormat="1" applyFont="1" applyFill="1" applyBorder="1"/>
    <xf numFmtId="0" fontId="0" fillId="5" borderId="39" xfId="1" applyNumberFormat="1" applyFont="1" applyFill="1" applyBorder="1"/>
    <xf numFmtId="3" fontId="0" fillId="5" borderId="18" xfId="1" applyNumberFormat="1" applyFont="1" applyFill="1" applyBorder="1"/>
    <xf numFmtId="49" fontId="15" fillId="0" borderId="40" xfId="0" applyNumberFormat="1" applyFont="1" applyFill="1" applyBorder="1" applyAlignment="1">
      <alignment horizontal="left" vertical="center" wrapText="1"/>
    </xf>
    <xf numFmtId="0" fontId="15" fillId="0" borderId="40" xfId="0" applyNumberFormat="1" applyFont="1" applyFill="1" applyBorder="1" applyAlignment="1">
      <alignment horizontal="center" vertical="center" wrapText="1"/>
    </xf>
    <xf numFmtId="0" fontId="15" fillId="0" borderId="40" xfId="0" applyNumberFormat="1" applyFont="1" applyFill="1" applyBorder="1" applyAlignment="1"/>
    <xf numFmtId="0" fontId="15" fillId="0" borderId="41" xfId="0" applyNumberFormat="1" applyFont="1" applyFill="1" applyBorder="1" applyAlignment="1"/>
    <xf numFmtId="0" fontId="0" fillId="0" borderId="1" xfId="0" applyNumberFormat="1" applyFont="1" applyFill="1" applyBorder="1" applyAlignment="1"/>
    <xf numFmtId="0" fontId="2" fillId="5" borderId="18" xfId="0" applyFont="1" applyFill="1" applyBorder="1"/>
    <xf numFmtId="49" fontId="15" fillId="0" borderId="27" xfId="0" applyNumberFormat="1" applyFont="1" applyFill="1" applyBorder="1" applyAlignment="1">
      <alignment horizontal="left" vertical="center" wrapText="1"/>
    </xf>
    <xf numFmtId="0" fontId="15" fillId="0" borderId="27" xfId="0" applyNumberFormat="1" applyFont="1" applyFill="1" applyBorder="1" applyAlignment="1">
      <alignment horizontal="center" vertical="center" wrapText="1"/>
    </xf>
    <xf numFmtId="0" fontId="15" fillId="0" borderId="27" xfId="0" applyNumberFormat="1" applyFont="1" applyFill="1" applyBorder="1" applyAlignment="1"/>
    <xf numFmtId="0" fontId="0" fillId="0" borderId="27" xfId="0" applyNumberFormat="1" applyFont="1" applyFill="1" applyBorder="1" applyAlignment="1"/>
    <xf numFmtId="0" fontId="0" fillId="6" borderId="1" xfId="0" applyFont="1" applyFill="1" applyBorder="1"/>
    <xf numFmtId="49" fontId="15" fillId="0" borderId="28" xfId="0" applyNumberFormat="1" applyFont="1" applyFill="1" applyBorder="1" applyAlignment="1">
      <alignment horizontal="left" vertical="center" wrapText="1"/>
    </xf>
    <xf numFmtId="0" fontId="0" fillId="0" borderId="27" xfId="0" applyNumberFormat="1" applyFont="1" applyFill="1" applyBorder="1"/>
    <xf numFmtId="1" fontId="7" fillId="0" borderId="27" xfId="0" applyNumberFormat="1" applyFont="1" applyFill="1" applyBorder="1"/>
    <xf numFmtId="1" fontId="7" fillId="0" borderId="0" xfId="0" applyNumberFormat="1" applyFont="1"/>
    <xf numFmtId="1" fontId="13" fillId="4" borderId="13" xfId="0" applyNumberFormat="1" applyFont="1" applyFill="1" applyBorder="1" applyAlignment="1">
      <alignment horizontal="center" wrapText="1"/>
    </xf>
    <xf numFmtId="1" fontId="22" fillId="0" borderId="16" xfId="1" applyNumberFormat="1" applyFont="1" applyFill="1" applyBorder="1"/>
    <xf numFmtId="1" fontId="19" fillId="4" borderId="13" xfId="0" applyNumberFormat="1" applyFont="1" applyFill="1" applyBorder="1" applyAlignment="1">
      <alignment horizontal="center" wrapText="1"/>
    </xf>
    <xf numFmtId="1" fontId="24" fillId="0" borderId="2" xfId="0" applyNumberFormat="1" applyFont="1" applyBorder="1"/>
    <xf numFmtId="1" fontId="24" fillId="0" borderId="2" xfId="0" applyNumberFormat="1" applyFont="1" applyFill="1" applyBorder="1"/>
    <xf numFmtId="1" fontId="7" fillId="0" borderId="2" xfId="0" applyNumberFormat="1" applyFont="1" applyFill="1" applyBorder="1"/>
    <xf numFmtId="1" fontId="13" fillId="4" borderId="12" xfId="0" applyNumberFormat="1" applyFont="1" applyFill="1" applyBorder="1"/>
    <xf numFmtId="1" fontId="13" fillId="0" borderId="15" xfId="0" applyNumberFormat="1" applyFont="1" applyFill="1" applyBorder="1"/>
    <xf numFmtId="1" fontId="6" fillId="0" borderId="0" xfId="0" applyNumberFormat="1" applyFont="1" applyBorder="1"/>
    <xf numFmtId="1" fontId="7" fillId="0" borderId="27" xfId="0" applyNumberFormat="1" applyFont="1" applyBorder="1"/>
    <xf numFmtId="1" fontId="19" fillId="4" borderId="13" xfId="0" applyNumberFormat="1" applyFont="1" applyFill="1" applyBorder="1" applyAlignment="1"/>
    <xf numFmtId="1" fontId="24" fillId="0" borderId="16" xfId="0" applyNumberFormat="1" applyFont="1" applyBorder="1"/>
    <xf numFmtId="1" fontId="24" fillId="0" borderId="17" xfId="0" applyNumberFormat="1" applyFont="1" applyBorder="1"/>
    <xf numFmtId="1" fontId="20" fillId="4" borderId="11" xfId="0" applyNumberFormat="1" applyFont="1" applyFill="1" applyBorder="1"/>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2" fontId="23" fillId="0" borderId="0" xfId="0" applyNumberFormat="1" applyFont="1" applyFill="1" applyBorder="1" applyAlignment="1">
      <alignment horizontal="center"/>
    </xf>
    <xf numFmtId="0" fontId="7" fillId="0" borderId="27" xfId="0" applyFont="1" applyFill="1" applyBorder="1" applyAlignment="1">
      <alignment horizontal="center"/>
    </xf>
    <xf numFmtId="2" fontId="23" fillId="0" borderId="15" xfId="0" applyNumberFormat="1" applyFont="1" applyFill="1" applyBorder="1" applyAlignment="1">
      <alignment horizontal="center"/>
    </xf>
    <xf numFmtId="0" fontId="28" fillId="8" borderId="35" xfId="0" applyFont="1" applyFill="1" applyBorder="1" applyAlignment="1">
      <alignment horizontal="left" vertical="center" wrapText="1" indent="1"/>
    </xf>
    <xf numFmtId="0" fontId="28" fillId="8" borderId="33" xfId="0" applyFont="1" applyFill="1" applyBorder="1" applyAlignment="1">
      <alignment horizontal="left" vertical="center" wrapText="1" indent="1"/>
    </xf>
    <xf numFmtId="0" fontId="1" fillId="9" borderId="35" xfId="0" applyFont="1" applyFill="1" applyBorder="1" applyAlignment="1">
      <alignment horizontal="left" vertical="center" wrapText="1" indent="1"/>
    </xf>
    <xf numFmtId="0" fontId="1" fillId="9" borderId="33" xfId="0" applyFont="1" applyFill="1" applyBorder="1" applyAlignment="1">
      <alignment horizontal="left" vertical="center" wrapText="1" indent="1"/>
    </xf>
    <xf numFmtId="0" fontId="16" fillId="0" borderId="0" xfId="0" applyNumberFormat="1" applyFont="1" applyFill="1" applyBorder="1" applyAlignment="1">
      <alignment vertical="center" wrapText="1"/>
    </xf>
    <xf numFmtId="0" fontId="16" fillId="0" borderId="0" xfId="0" applyNumberFormat="1" applyFont="1" applyFill="1" applyBorder="1" applyAlignment="1">
      <alignment wrapText="1"/>
    </xf>
  </cellXfs>
  <cellStyles count="52">
    <cellStyle name="Comma" xfId="1" builtinId="3"/>
    <cellStyle name="Comma 2" xfId="3"/>
    <cellStyle name="Comma 4" xfId="32"/>
    <cellStyle name="Comma 5" xfId="30"/>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Normal" xfId="0" builtinId="0"/>
    <cellStyle name="Normal 2" xfId="2"/>
    <cellStyle name="Normal 3" xfId="4"/>
    <cellStyle name="Normal 4" xfId="33"/>
    <cellStyle name="Percent" xfId="5" builtinId="5"/>
    <cellStyle name="Pourcentage_Orderfollow 2" xfId="31"/>
  </cellStyles>
  <dxfs count="109">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
      <font>
        <color theme="6" tint="-0.499984740745262"/>
      </font>
      <fill>
        <patternFill>
          <bgColor theme="6"/>
        </patternFill>
      </fill>
    </dxf>
  </dxfs>
  <tableStyles count="0" defaultTableStyle="TableStyleMedium2" defaultPivotStyle="PivotStyleLight16"/>
  <colors>
    <mruColors>
      <color rgb="FF00A6B6"/>
      <color rgb="FF008492"/>
      <color rgb="FF636466"/>
      <color rgb="FF0094A4"/>
      <color rgb="FFFDFC66"/>
      <color rgb="FFE32726"/>
      <color rgb="FFCC0000"/>
      <color rgb="FFFFFB9B"/>
      <color rgb="FF00CB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23"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externalLink" Target="externalLinks/externalLink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 Id="rId3"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Cost per Activity</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noFill/>
            <a:ln>
              <a:noFill/>
            </a:ln>
            <a:effectLst/>
          </c:spPr>
          <c:invertIfNegative val="0"/>
          <c:dPt>
            <c:idx val="0"/>
            <c:invertIfNegative val="0"/>
            <c:bubble3D val="0"/>
            <c:spPr>
              <a:solidFill>
                <a:srgbClr val="00A6B6"/>
              </a:solidFill>
              <a:ln>
                <a:noFill/>
              </a:ln>
              <a:effectLst/>
            </c:spPr>
          </c:dPt>
          <c:dLbls>
            <c:dLbl>
              <c:idx val="0"/>
              <c:layout>
                <c:manualLayout>
                  <c:x val="0.0"/>
                  <c:y val="-0.025989440510784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'Cost Summary'!$L$8:$L$19</c:f>
              <c:strCache>
                <c:ptCount val="12"/>
                <c:pt idx="0">
                  <c:v>Planning</c:v>
                </c:pt>
                <c:pt idx="1">
                  <c:v>Development of Systems</c:v>
                </c:pt>
                <c:pt idx="2">
                  <c:v>Advocacy</c:v>
                </c:pt>
                <c:pt idx="3">
                  <c:v>Legislation</c:v>
                </c:pt>
                <c:pt idx="4">
                  <c:v>Promotion</c:v>
                </c:pt>
                <c:pt idx="5">
                  <c:v>Initial Training</c:v>
                </c:pt>
                <c:pt idx="6">
                  <c:v>Program Management</c:v>
                </c:pt>
                <c:pt idx="7">
                  <c:v>Equiptment Maintenance</c:v>
                </c:pt>
                <c:pt idx="8">
                  <c:v>Monitoring and Evaluation</c:v>
                </c:pt>
                <c:pt idx="9">
                  <c:v>Utilization</c:v>
                </c:pt>
                <c:pt idx="10">
                  <c:v>Recurrent Training</c:v>
                </c:pt>
                <c:pt idx="11">
                  <c:v>TOTAL</c:v>
                </c:pt>
              </c:strCache>
            </c:strRef>
          </c:cat>
          <c:val>
            <c:numRef>
              <c:f>'Cost Summary'!$M$8:$M$19</c:f>
              <c:numCache>
                <c:formatCode>0</c:formatCode>
                <c:ptCount val="12"/>
                <c:pt idx="0">
                  <c:v>2985.0</c:v>
                </c:pt>
                <c:pt idx="1">
                  <c:v>2985.0</c:v>
                </c:pt>
                <c:pt idx="2">
                  <c:v>33183.90019095464</c:v>
                </c:pt>
                <c:pt idx="3">
                  <c:v>34683.90019095464</c:v>
                </c:pt>
                <c:pt idx="4">
                  <c:v>34683.90019095464</c:v>
                </c:pt>
                <c:pt idx="5">
                  <c:v>35113.90019095464</c:v>
                </c:pt>
                <c:pt idx="6">
                  <c:v>66113.90019095464</c:v>
                </c:pt>
                <c:pt idx="7">
                  <c:v>1.62611390019095E6</c:v>
                </c:pt>
                <c:pt idx="8">
                  <c:v>1.62811390019095E6</c:v>
                </c:pt>
                <c:pt idx="9">
                  <c:v>1.62811390019095E6</c:v>
                </c:pt>
                <c:pt idx="10">
                  <c:v>1.62811390019095E6</c:v>
                </c:pt>
                <c:pt idx="11">
                  <c:v>0.0</c:v>
                </c:pt>
              </c:numCache>
            </c:numRef>
          </c:val>
        </c:ser>
        <c:ser>
          <c:idx val="1"/>
          <c:order val="1"/>
          <c:spPr>
            <a:solidFill>
              <a:srgbClr val="0094A4"/>
            </a:solidFill>
            <a:ln>
              <a:noFill/>
            </a:ln>
            <a:effectLst/>
          </c:spPr>
          <c:invertIfNegative val="0"/>
          <c:dPt>
            <c:idx val="1"/>
            <c:invertIfNegative val="0"/>
            <c:bubble3D val="0"/>
            <c:spPr>
              <a:solidFill>
                <a:srgbClr val="00A6B6"/>
              </a:solidFill>
              <a:ln>
                <a:noFill/>
              </a:ln>
              <a:effectLst/>
            </c:spPr>
          </c:dPt>
          <c:dPt>
            <c:idx val="2"/>
            <c:invertIfNegative val="0"/>
            <c:bubble3D val="0"/>
            <c:spPr>
              <a:solidFill>
                <a:srgbClr val="00A6B6"/>
              </a:solidFill>
              <a:ln>
                <a:noFill/>
              </a:ln>
              <a:effectLst/>
            </c:spPr>
          </c:dPt>
          <c:dPt>
            <c:idx val="4"/>
            <c:invertIfNegative val="0"/>
            <c:bubble3D val="0"/>
            <c:spPr>
              <a:solidFill>
                <a:srgbClr val="636466"/>
              </a:solidFill>
              <a:ln>
                <a:noFill/>
              </a:ln>
              <a:effectLst/>
            </c:spPr>
          </c:dPt>
          <c:dPt>
            <c:idx val="5"/>
            <c:invertIfNegative val="0"/>
            <c:bubble3D val="0"/>
            <c:spPr>
              <a:solidFill>
                <a:srgbClr val="636466"/>
              </a:solidFill>
              <a:ln>
                <a:noFill/>
              </a:ln>
              <a:effectLst/>
            </c:spPr>
          </c:dPt>
          <c:dPt>
            <c:idx val="6"/>
            <c:invertIfNegative val="0"/>
            <c:bubble3D val="0"/>
            <c:spPr>
              <a:solidFill>
                <a:schemeClr val="bg1">
                  <a:lumMod val="65000"/>
                </a:schemeClr>
              </a:solidFill>
              <a:ln>
                <a:noFill/>
              </a:ln>
              <a:effectLst/>
            </c:spPr>
          </c:dPt>
          <c:dPt>
            <c:idx val="7"/>
            <c:invertIfNegative val="0"/>
            <c:bubble3D val="0"/>
            <c:spPr>
              <a:solidFill>
                <a:schemeClr val="bg1">
                  <a:lumMod val="65000"/>
                </a:schemeClr>
              </a:solidFill>
              <a:ln>
                <a:noFill/>
              </a:ln>
              <a:effectLst/>
            </c:spPr>
          </c:dPt>
          <c:dPt>
            <c:idx val="8"/>
            <c:invertIfNegative val="0"/>
            <c:bubble3D val="0"/>
            <c:spPr>
              <a:solidFill>
                <a:schemeClr val="bg1">
                  <a:lumMod val="65000"/>
                </a:schemeClr>
              </a:solidFill>
              <a:ln>
                <a:noFill/>
              </a:ln>
              <a:effectLst/>
            </c:spPr>
          </c:dPt>
          <c:dLbls>
            <c:dLbl>
              <c:idx val="1"/>
              <c:layout>
                <c:manualLayout>
                  <c:x val="0.0"/>
                  <c:y val="-0.0474396643934886"/>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59644964770275E-17"/>
                  <c:y val="-0.036277390418550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
                  <c:y val="-0.041391306615066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000980861234780721"/>
                  <c:y val="-0.039067958912284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dLbl>
              <c:idx val="10"/>
              <c:layout>
                <c:manualLayout>
                  <c:x val="0.0"/>
                  <c:y val="-0.039067958912284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'Cost Summary'!$L$8:$L$19</c:f>
              <c:strCache>
                <c:ptCount val="12"/>
                <c:pt idx="0">
                  <c:v>Planning</c:v>
                </c:pt>
                <c:pt idx="1">
                  <c:v>Development of Systems</c:v>
                </c:pt>
                <c:pt idx="2">
                  <c:v>Advocacy</c:v>
                </c:pt>
                <c:pt idx="3">
                  <c:v>Legislation</c:v>
                </c:pt>
                <c:pt idx="4">
                  <c:v>Promotion</c:v>
                </c:pt>
                <c:pt idx="5">
                  <c:v>Initial Training</c:v>
                </c:pt>
                <c:pt idx="6">
                  <c:v>Program Management</c:v>
                </c:pt>
                <c:pt idx="7">
                  <c:v>Equiptment Maintenance</c:v>
                </c:pt>
                <c:pt idx="8">
                  <c:v>Monitoring and Evaluation</c:v>
                </c:pt>
                <c:pt idx="9">
                  <c:v>Utilization</c:v>
                </c:pt>
                <c:pt idx="10">
                  <c:v>Recurrent Training</c:v>
                </c:pt>
                <c:pt idx="11">
                  <c:v>TOTAL</c:v>
                </c:pt>
              </c:strCache>
            </c:strRef>
          </c:cat>
          <c:val>
            <c:numRef>
              <c:f>'Cost Summary'!$O$8:$O$19</c:f>
              <c:numCache>
                <c:formatCode>0</c:formatCode>
                <c:ptCount val="12"/>
                <c:pt idx="1">
                  <c:v>30198.90019095464</c:v>
                </c:pt>
                <c:pt idx="2">
                  <c:v>1500.0</c:v>
                </c:pt>
                <c:pt idx="3">
                  <c:v>0.0</c:v>
                </c:pt>
                <c:pt idx="4">
                  <c:v>430.0</c:v>
                </c:pt>
                <c:pt idx="5">
                  <c:v>31000.0</c:v>
                </c:pt>
                <c:pt idx="6">
                  <c:v>1.56E6</c:v>
                </c:pt>
                <c:pt idx="7">
                  <c:v>2000.0</c:v>
                </c:pt>
                <c:pt idx="8">
                  <c:v>0.0</c:v>
                </c:pt>
                <c:pt idx="9">
                  <c:v>0.0</c:v>
                </c:pt>
                <c:pt idx="10">
                  <c:v>7600.0</c:v>
                </c:pt>
                <c:pt idx="11">
                  <c:v>1.63571390019095E6</c:v>
                </c:pt>
              </c:numCache>
            </c:numRef>
          </c:val>
        </c:ser>
        <c:dLbls>
          <c:dLblPos val="ctr"/>
          <c:showLegendKey val="0"/>
          <c:showVal val="1"/>
          <c:showCatName val="0"/>
          <c:showSerName val="0"/>
          <c:showPercent val="0"/>
          <c:showBubbleSize val="0"/>
        </c:dLbls>
        <c:gapWidth val="79"/>
        <c:overlap val="100"/>
        <c:axId val="1665944976"/>
        <c:axId val="1666502528"/>
      </c:barChart>
      <c:catAx>
        <c:axId val="166594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66502528"/>
        <c:crosses val="autoZero"/>
        <c:auto val="1"/>
        <c:lblAlgn val="ctr"/>
        <c:lblOffset val="100"/>
        <c:noMultiLvlLbl val="0"/>
      </c:catAx>
      <c:valAx>
        <c:axId val="1666502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94497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cost per Phase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855733394541"/>
          <c:y val="0.204713627322163"/>
          <c:w val="0.322885332109179"/>
          <c:h val="0.795286372677837"/>
        </c:manualLayout>
      </c:layout>
      <c:pieChart>
        <c:varyColors val="1"/>
        <c:ser>
          <c:idx val="0"/>
          <c:order val="0"/>
          <c:dPt>
            <c:idx val="0"/>
            <c:bubble3D val="0"/>
            <c:spPr>
              <a:solidFill>
                <a:srgbClr val="008492"/>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rgbClr val="00A6B6"/>
              </a:solidFill>
              <a:ln w="19050">
                <a:solidFill>
                  <a:schemeClr val="lt1"/>
                </a:solidFill>
              </a:ln>
              <a:effectLst/>
            </c:spPr>
          </c:dPt>
          <c:dLbls>
            <c:dLbl>
              <c:idx val="0"/>
              <c:layout>
                <c:manualLayout>
                  <c:x val="-0.0396957777116947"/>
                  <c:y val="0.103846215951222"/>
                </c:manualLayout>
              </c:layout>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0.0023755217095432"/>
                  <c:y val="0.0919420754410189"/>
                </c:manualLayout>
              </c:layout>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0.0271578636991392"/>
                  <c:y val="-0.15798103704082"/>
                </c:manualLayout>
              </c:layout>
              <c:dLblPos val="bestFi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Summary'!$L$67:$L$69</c:f>
              <c:strCache>
                <c:ptCount val="3"/>
                <c:pt idx="0">
                  <c:v>Setup</c:v>
                </c:pt>
                <c:pt idx="1">
                  <c:v>Implementation</c:v>
                </c:pt>
                <c:pt idx="2">
                  <c:v>Operation</c:v>
                </c:pt>
              </c:strCache>
            </c:strRef>
          </c:cat>
          <c:val>
            <c:numRef>
              <c:f>'Cost Summary'!$M$67:$M$69</c:f>
              <c:numCache>
                <c:formatCode>General</c:formatCode>
                <c:ptCount val="3"/>
                <c:pt idx="0" formatCode="0">
                  <c:v>34683.90019095464</c:v>
                </c:pt>
                <c:pt idx="1">
                  <c:v>31430.0</c:v>
                </c:pt>
                <c:pt idx="2">
                  <c:v>1.5696E6</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421423459108743"/>
          <c:y val="0.106093133972792"/>
          <c:w val="0.170706711270442"/>
          <c:h val="0.04500858248706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Cost per Cost</a:t>
            </a:r>
            <a:r>
              <a:rPr lang="en-US" baseline="0"/>
              <a:t> category</a:t>
            </a:r>
            <a:endParaRPr lang="en-US"/>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noFill/>
            <a:ln>
              <a:noFill/>
            </a:ln>
            <a:effectLst/>
          </c:spPr>
          <c:invertIfNegative val="0"/>
          <c:dPt>
            <c:idx val="0"/>
            <c:invertIfNegative val="0"/>
            <c:bubble3D val="0"/>
            <c:spPr>
              <a:solidFill>
                <a:srgbClr val="0094A4"/>
              </a:solidFill>
              <a:ln>
                <a:noFill/>
              </a:ln>
              <a:effectLst/>
            </c:spPr>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dLbl>
            <c:dLbl>
              <c:idx val="11"/>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'Cost Summary'!$L$33:$L$44</c:f>
              <c:strCache>
                <c:ptCount val="12"/>
                <c:pt idx="0">
                  <c:v>Salaired Labor</c:v>
                </c:pt>
                <c:pt idx="1">
                  <c:v>Consultants</c:v>
                </c:pt>
                <c:pt idx="2">
                  <c:v>Contract</c:v>
                </c:pt>
                <c:pt idx="3">
                  <c:v>Voluneteer Labor</c:v>
                </c:pt>
                <c:pt idx="4">
                  <c:v>Rent</c:v>
                </c:pt>
                <c:pt idx="5">
                  <c:v>Transport</c:v>
                </c:pt>
                <c:pt idx="6">
                  <c:v>Per Diem</c:v>
                </c:pt>
                <c:pt idx="7">
                  <c:v>Consumable Supplies</c:v>
                </c:pt>
                <c:pt idx="8">
                  <c:v>Materials</c:v>
                </c:pt>
                <c:pt idx="9">
                  <c:v>Overhead</c:v>
                </c:pt>
                <c:pt idx="10">
                  <c:v>Equiptment</c:v>
                </c:pt>
                <c:pt idx="11">
                  <c:v>TOTAL</c:v>
                </c:pt>
              </c:strCache>
            </c:strRef>
          </c:cat>
          <c:val>
            <c:numRef>
              <c:f>'Cost Summary'!$M$33:$M$44</c:f>
              <c:numCache>
                <c:formatCode>0</c:formatCode>
                <c:ptCount val="12"/>
                <c:pt idx="0">
                  <c:v>1.62684363057325E6</c:v>
                </c:pt>
                <c:pt idx="1">
                  <c:v>1.62684363057325E6</c:v>
                </c:pt>
                <c:pt idx="2">
                  <c:v>1.62780363057325E6</c:v>
                </c:pt>
                <c:pt idx="3">
                  <c:v>1.62780363057325E6</c:v>
                </c:pt>
                <c:pt idx="4">
                  <c:v>1.62942863057325E6</c:v>
                </c:pt>
                <c:pt idx="5">
                  <c:v>1.63306390019095E6</c:v>
                </c:pt>
                <c:pt idx="6">
                  <c:v>1.63356390019095E6</c:v>
                </c:pt>
                <c:pt idx="7">
                  <c:v>1.63528390019095E6</c:v>
                </c:pt>
                <c:pt idx="8">
                  <c:v>1.63528390019095E6</c:v>
                </c:pt>
                <c:pt idx="9">
                  <c:v>1.63571390019095E6</c:v>
                </c:pt>
                <c:pt idx="10">
                  <c:v>1.63571390019095E6</c:v>
                </c:pt>
                <c:pt idx="11">
                  <c:v>0.0</c:v>
                </c:pt>
              </c:numCache>
            </c:numRef>
          </c:val>
        </c:ser>
        <c:ser>
          <c:idx val="1"/>
          <c:order val="1"/>
          <c:spPr>
            <a:solidFill>
              <a:srgbClr val="0094A4"/>
            </a:solidFill>
            <a:ln>
              <a:noFill/>
            </a:ln>
            <a:effectLst/>
          </c:spPr>
          <c:invertIfNegative val="0"/>
          <c:dLbls>
            <c:dLbl>
              <c:idx val="1"/>
              <c:layout>
                <c:manualLayout>
                  <c:x val="3.85704405812209E-8"/>
                  <c:y val="-0.0352020301413511"/>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6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0323983215687061"/>
                      <c:h val="0.070373081191795"/>
                    </c:manualLayout>
                  </c15:layout>
                </c:ext>
              </c:extLst>
            </c:dLbl>
            <c:dLbl>
              <c:idx val="2"/>
              <c:layout>
                <c:manualLayout>
                  <c:x val="0.00411809774743977"/>
                  <c:y val="-0.0434227977659601"/>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6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0444749553916364"/>
                      <c:h val="0.0343041525660925"/>
                    </c:manualLayout>
                  </c15:layout>
                </c:ext>
              </c:extLst>
            </c:dLbl>
            <c:dLbl>
              <c:idx val="3"/>
              <c:layout>
                <c:manualLayout>
                  <c:x val="-3.59215220596106E-17"/>
                  <c:y val="-0.0310606148306039"/>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
                  <c:y val="-0.0413913066150665"/>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2964962521736E-17"/>
                  <c:y val="-0.0384847441402471"/>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0"/>
                  <c:y val="-0.039343445452098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0"/>
                  <c:y val="-0.037272737796724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'Cost Summary'!$L$33:$L$44</c:f>
              <c:strCache>
                <c:ptCount val="12"/>
                <c:pt idx="0">
                  <c:v>Salaired Labor</c:v>
                </c:pt>
                <c:pt idx="1">
                  <c:v>Consultants</c:v>
                </c:pt>
                <c:pt idx="2">
                  <c:v>Contract</c:v>
                </c:pt>
                <c:pt idx="3">
                  <c:v>Voluneteer Labor</c:v>
                </c:pt>
                <c:pt idx="4">
                  <c:v>Rent</c:v>
                </c:pt>
                <c:pt idx="5">
                  <c:v>Transport</c:v>
                </c:pt>
                <c:pt idx="6">
                  <c:v>Per Diem</c:v>
                </c:pt>
                <c:pt idx="7">
                  <c:v>Consumable Supplies</c:v>
                </c:pt>
                <c:pt idx="8">
                  <c:v>Materials</c:v>
                </c:pt>
                <c:pt idx="9">
                  <c:v>Overhead</c:v>
                </c:pt>
                <c:pt idx="10">
                  <c:v>Equiptment</c:v>
                </c:pt>
                <c:pt idx="11">
                  <c:v>TOTAL</c:v>
                </c:pt>
              </c:strCache>
            </c:strRef>
          </c:cat>
          <c:val>
            <c:numRef>
              <c:f>'Cost Summary'!$O$33:$O$44</c:f>
              <c:numCache>
                <c:formatCode>0</c:formatCode>
                <c:ptCount val="12"/>
                <c:pt idx="1">
                  <c:v>960.0</c:v>
                </c:pt>
                <c:pt idx="2">
                  <c:v>0.0</c:v>
                </c:pt>
                <c:pt idx="3">
                  <c:v>1625.0</c:v>
                </c:pt>
                <c:pt idx="4">
                  <c:v>3635.269617706237</c:v>
                </c:pt>
                <c:pt idx="5">
                  <c:v>500.0</c:v>
                </c:pt>
                <c:pt idx="6">
                  <c:v>1720.0</c:v>
                </c:pt>
                <c:pt idx="7">
                  <c:v>0.0</c:v>
                </c:pt>
                <c:pt idx="8">
                  <c:v>430.0</c:v>
                </c:pt>
                <c:pt idx="9">
                  <c:v>0.0</c:v>
                </c:pt>
                <c:pt idx="10">
                  <c:v>0.0</c:v>
                </c:pt>
                <c:pt idx="11">
                  <c:v>1.63571390019095E6</c:v>
                </c:pt>
              </c:numCache>
            </c:numRef>
          </c:val>
        </c:ser>
        <c:dLbls>
          <c:dLblPos val="ctr"/>
          <c:showLegendKey val="0"/>
          <c:showVal val="1"/>
          <c:showCatName val="0"/>
          <c:showSerName val="0"/>
          <c:showPercent val="0"/>
          <c:showBubbleSize val="0"/>
        </c:dLbls>
        <c:gapWidth val="79"/>
        <c:overlap val="100"/>
        <c:axId val="1667660736"/>
        <c:axId val="1667524128"/>
      </c:barChart>
      <c:catAx>
        <c:axId val="166766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67524128"/>
        <c:crosses val="autoZero"/>
        <c:auto val="1"/>
        <c:lblAlgn val="ctr"/>
        <c:lblOffset val="100"/>
        <c:noMultiLvlLbl val="0"/>
      </c:catAx>
      <c:valAx>
        <c:axId val="166752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766073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Cost per Funder</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noFill/>
            <a:ln>
              <a:noFill/>
            </a:ln>
            <a:effectLst/>
          </c:spPr>
          <c:invertIfNegative val="0"/>
          <c:dLbls>
            <c:dLbl>
              <c:idx val="0"/>
              <c:layout>
                <c:manualLayout>
                  <c:x val="-0.000980861234780721"/>
                  <c:y val="-0.053020801380957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'Cost Summary'!$K$96:$K$107</c:f>
              <c:strCache>
                <c:ptCount val="12"/>
                <c:pt idx="0">
                  <c:v>Planning</c:v>
                </c:pt>
                <c:pt idx="1">
                  <c:v>Development of Systems</c:v>
                </c:pt>
                <c:pt idx="2">
                  <c:v>Advocacy</c:v>
                </c:pt>
                <c:pt idx="3">
                  <c:v>Legislation</c:v>
                </c:pt>
                <c:pt idx="4">
                  <c:v>Promotion</c:v>
                </c:pt>
                <c:pt idx="5">
                  <c:v>Initial Training</c:v>
                </c:pt>
                <c:pt idx="6">
                  <c:v>Program Management</c:v>
                </c:pt>
                <c:pt idx="7">
                  <c:v>Equiptment Maintenance</c:v>
                </c:pt>
                <c:pt idx="8">
                  <c:v>Monitoring and Evaluation</c:v>
                </c:pt>
                <c:pt idx="9">
                  <c:v>Utilization</c:v>
                </c:pt>
                <c:pt idx="10">
                  <c:v>Recurrent Training</c:v>
                </c:pt>
                <c:pt idx="11">
                  <c:v>TOTAL</c:v>
                </c:pt>
              </c:strCache>
            </c:strRef>
          </c:cat>
          <c:val>
            <c:numRef>
              <c:f>'Cost Summary'!$L$96:$L$107</c:f>
              <c:numCache>
                <c:formatCode>General</c:formatCode>
                <c:ptCount val="12"/>
                <c:pt idx="0">
                  <c:v>1205.0</c:v>
                </c:pt>
                <c:pt idx="1">
                  <c:v>1205.0</c:v>
                </c:pt>
                <c:pt idx="2">
                  <c:v>4840.269617706237</c:v>
                </c:pt>
                <c:pt idx="3">
                  <c:v>4840.269617706237</c:v>
                </c:pt>
                <c:pt idx="4">
                  <c:v>4840.269617706237</c:v>
                </c:pt>
                <c:pt idx="5">
                  <c:v>4840.269617706237</c:v>
                </c:pt>
                <c:pt idx="6">
                  <c:v>35840.26961770624</c:v>
                </c:pt>
                <c:pt idx="7">
                  <c:v>35840.26961770624</c:v>
                </c:pt>
                <c:pt idx="8">
                  <c:v>35840.26961770624</c:v>
                </c:pt>
                <c:pt idx="9">
                  <c:v>35840.26961770624</c:v>
                </c:pt>
                <c:pt idx="10">
                  <c:v>35840.26961770624</c:v>
                </c:pt>
              </c:numCache>
            </c:numRef>
          </c:val>
        </c:ser>
        <c:ser>
          <c:idx val="1"/>
          <c:order val="1"/>
          <c:spPr>
            <a:solidFill>
              <a:srgbClr val="00A6B6"/>
            </a:solidFill>
            <a:ln>
              <a:noFill/>
            </a:ln>
            <a:effectLst/>
          </c:spPr>
          <c:invertIfNegative val="0"/>
          <c:dLbls>
            <c:dLbl>
              <c:idx val="1"/>
              <c:layout>
                <c:manualLayout>
                  <c:x val="0.000980861234780739"/>
                  <c:y val="-0.058601938368427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0"/>
                  <c:y val="-0.041858527406019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00196172246956151"/>
                  <c:y val="-0.064183075355896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6"/>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dLbl>
              <c:idx val="7"/>
              <c:layout>
                <c:manualLayout>
                  <c:x val="0.0"/>
                  <c:y val="-0.0474396643934886"/>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385798590811E-16"/>
                  <c:y val="-0.039067958912284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000980861234780577"/>
                  <c:y val="-0.039067958912284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lumMod val="6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'Cost Summary'!$K$96:$K$107</c:f>
              <c:strCache>
                <c:ptCount val="12"/>
                <c:pt idx="0">
                  <c:v>Planning</c:v>
                </c:pt>
                <c:pt idx="1">
                  <c:v>Development of Systems</c:v>
                </c:pt>
                <c:pt idx="2">
                  <c:v>Advocacy</c:v>
                </c:pt>
                <c:pt idx="3">
                  <c:v>Legislation</c:v>
                </c:pt>
                <c:pt idx="4">
                  <c:v>Promotion</c:v>
                </c:pt>
                <c:pt idx="5">
                  <c:v>Initial Training</c:v>
                </c:pt>
                <c:pt idx="6">
                  <c:v>Program Management</c:v>
                </c:pt>
                <c:pt idx="7">
                  <c:v>Equiptment Maintenance</c:v>
                </c:pt>
                <c:pt idx="8">
                  <c:v>Monitoring and Evaluation</c:v>
                </c:pt>
                <c:pt idx="9">
                  <c:v>Utilization</c:v>
                </c:pt>
                <c:pt idx="10">
                  <c:v>Recurrent Training</c:v>
                </c:pt>
                <c:pt idx="11">
                  <c:v>TOTAL</c:v>
                </c:pt>
              </c:strCache>
            </c:strRef>
          </c:cat>
          <c:val>
            <c:numRef>
              <c:f>'Cost Summary'!$N$96:$N$107</c:f>
              <c:numCache>
                <c:formatCode>General</c:formatCode>
                <c:ptCount val="12"/>
                <c:pt idx="1">
                  <c:v>3635.269617706237</c:v>
                </c:pt>
                <c:pt idx="2">
                  <c:v>0.0</c:v>
                </c:pt>
                <c:pt idx="3">
                  <c:v>0.0</c:v>
                </c:pt>
                <c:pt idx="4">
                  <c:v>0.0</c:v>
                </c:pt>
                <c:pt idx="5">
                  <c:v>31000.0</c:v>
                </c:pt>
                <c:pt idx="6">
                  <c:v>0.0</c:v>
                </c:pt>
                <c:pt idx="7">
                  <c:v>0.0</c:v>
                </c:pt>
                <c:pt idx="8">
                  <c:v>0.0</c:v>
                </c:pt>
                <c:pt idx="9">
                  <c:v>0.0</c:v>
                </c:pt>
                <c:pt idx="10">
                  <c:v>0.0</c:v>
                </c:pt>
                <c:pt idx="11">
                  <c:v>35840.26961770624</c:v>
                </c:pt>
              </c:numCache>
            </c:numRef>
          </c:val>
        </c:ser>
        <c:dLbls>
          <c:dLblPos val="ctr"/>
          <c:showLegendKey val="0"/>
          <c:showVal val="1"/>
          <c:showCatName val="0"/>
          <c:showSerName val="0"/>
          <c:showPercent val="0"/>
          <c:showBubbleSize val="0"/>
        </c:dLbls>
        <c:gapWidth val="79"/>
        <c:overlap val="100"/>
        <c:axId val="1668129744"/>
        <c:axId val="1668131952"/>
      </c:barChart>
      <c:catAx>
        <c:axId val="166812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68131952"/>
        <c:crosses val="autoZero"/>
        <c:auto val="1"/>
        <c:lblAlgn val="ctr"/>
        <c:lblOffset val="100"/>
        <c:noMultiLvlLbl val="0"/>
      </c:catAx>
      <c:valAx>
        <c:axId val="166813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297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4" Type="http://schemas.openxmlformats.org/officeDocument/2006/relationships/chart" Target="../charts/chart3.xml"/><Relationship Id="rId5"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762000</xdr:colOff>
      <xdr:row>1</xdr:row>
      <xdr:rowOff>88900</xdr:rowOff>
    </xdr:from>
    <xdr:to>
      <xdr:col>11</xdr:col>
      <xdr:colOff>50800</xdr:colOff>
      <xdr:row>36</xdr:row>
      <xdr:rowOff>177800</xdr:rowOff>
    </xdr:to>
    <xdr:sp macro="" textlink="">
      <xdr:nvSpPr>
        <xdr:cNvPr id="2" name="TextBox 1"/>
        <xdr:cNvSpPr txBox="1"/>
      </xdr:nvSpPr>
      <xdr:spPr>
        <a:xfrm>
          <a:off x="762000" y="279400"/>
          <a:ext cx="8928100" cy="67564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b="1" i="1">
              <a:solidFill>
                <a:schemeClr val="dk1"/>
              </a:solidFill>
              <a:effectLst/>
              <a:latin typeface="+mn-lt"/>
              <a:ea typeface="+mn-ea"/>
              <a:cs typeface="+mn-cs"/>
            </a:rPr>
            <a:t>Overall Tool Instructions:</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The Open Government Costing Tool is structured with two major tab types: (1) OUTPUT tabs and (2) INPUT  tabs. A definition and explanation of each of the tab categories is provided in the</a:t>
          </a:r>
          <a:r>
            <a:rPr lang="en-US" sz="1400" baseline="0">
              <a:solidFill>
                <a:schemeClr val="dk1"/>
              </a:solidFill>
              <a:effectLst/>
              <a:latin typeface="+mn-lt"/>
              <a:ea typeface="+mn-ea"/>
              <a:cs typeface="+mn-cs"/>
            </a:rPr>
            <a:t> corresponding information tabs (noted with a "-&gt;" symbol</a:t>
          </a:r>
          <a:r>
            <a:rPr lang="en-US" sz="1400">
              <a:solidFill>
                <a:schemeClr val="dk1"/>
              </a:solidFill>
              <a:effectLst/>
              <a:latin typeface="+mn-lt"/>
              <a:ea typeface="+mn-ea"/>
              <a:cs typeface="+mn-cs"/>
            </a:rPr>
            <a:t>. The overall structure of the tabs in the excel file is:</a:t>
          </a:r>
        </a:p>
        <a:p>
          <a:r>
            <a:rPr lang="en-US" sz="1400">
              <a:solidFill>
                <a:schemeClr val="dk1"/>
              </a:solidFill>
              <a:effectLst/>
              <a:latin typeface="+mn-lt"/>
              <a:ea typeface="+mn-ea"/>
              <a:cs typeface="+mn-cs"/>
            </a:rPr>
            <a:t> </a:t>
          </a:r>
        </a:p>
        <a:p>
          <a:pPr lvl="0"/>
          <a:r>
            <a:rPr lang="en-US" sz="1400">
              <a:solidFill>
                <a:schemeClr val="dk1"/>
              </a:solidFill>
              <a:effectLst/>
              <a:latin typeface="+mn-lt"/>
              <a:ea typeface="+mn-ea"/>
              <a:cs typeface="+mn-cs"/>
            </a:rPr>
            <a:t>OUTPUT Tab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1"/>
          <a:r>
            <a:rPr lang="en-US" sz="1400">
              <a:solidFill>
                <a:schemeClr val="dk1"/>
              </a:solidFill>
              <a:effectLst/>
              <a:latin typeface="+mn-lt"/>
              <a:ea typeface="+mn-ea"/>
              <a:cs typeface="+mn-cs"/>
            </a:rPr>
            <a:t>&gt; Cost Summary</a:t>
          </a:r>
        </a:p>
        <a:p>
          <a:pPr lvl="0"/>
          <a:r>
            <a:rPr lang="en-US" sz="1400">
              <a:solidFill>
                <a:schemeClr val="dk1"/>
              </a:solidFill>
              <a:effectLst/>
              <a:latin typeface="+mn-lt"/>
              <a:ea typeface="+mn-ea"/>
              <a:cs typeface="+mn-cs"/>
            </a:rPr>
            <a:t>INPUT Tabs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1"/>
          <a:r>
            <a:rPr lang="en-US" sz="1400">
              <a:solidFill>
                <a:schemeClr val="dk1"/>
              </a:solidFill>
              <a:effectLst/>
              <a:latin typeface="+mn-lt"/>
              <a:ea typeface="+mn-ea"/>
              <a:cs typeface="+mn-cs"/>
            </a:rPr>
            <a:t>&gt; Setup Tabs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2"/>
          <a:r>
            <a:rPr lang="en-US" sz="1400">
              <a:solidFill>
                <a:schemeClr val="dk1"/>
              </a:solidFill>
              <a:effectLst/>
              <a:latin typeface="+mn-lt"/>
              <a:ea typeface="+mn-ea"/>
              <a:cs typeface="+mn-cs"/>
            </a:rPr>
            <a:t>&gt; Planning</a:t>
          </a:r>
        </a:p>
        <a:p>
          <a:pPr lvl="2"/>
          <a:r>
            <a:rPr lang="en-US" sz="1400">
              <a:solidFill>
                <a:schemeClr val="dk1"/>
              </a:solidFill>
              <a:effectLst/>
              <a:latin typeface="+mn-lt"/>
              <a:ea typeface="+mn-ea"/>
              <a:cs typeface="+mn-cs"/>
            </a:rPr>
            <a:t>&gt; Development of Systems</a:t>
          </a:r>
        </a:p>
        <a:p>
          <a:pPr lvl="2"/>
          <a:r>
            <a:rPr lang="en-US" sz="1400">
              <a:solidFill>
                <a:schemeClr val="dk1"/>
              </a:solidFill>
              <a:effectLst/>
              <a:latin typeface="+mn-lt"/>
              <a:ea typeface="+mn-ea"/>
              <a:cs typeface="+mn-cs"/>
            </a:rPr>
            <a:t>&gt; Advocacy</a:t>
          </a:r>
        </a:p>
        <a:p>
          <a:pPr lvl="1"/>
          <a:r>
            <a:rPr lang="en-US" sz="1400">
              <a:solidFill>
                <a:schemeClr val="dk1"/>
              </a:solidFill>
              <a:effectLst/>
              <a:latin typeface="+mn-lt"/>
              <a:ea typeface="+mn-ea"/>
              <a:cs typeface="+mn-cs"/>
            </a:rPr>
            <a:t>Installation and Implementation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2"/>
          <a:r>
            <a:rPr lang="en-US" sz="1400">
              <a:solidFill>
                <a:schemeClr val="dk1"/>
              </a:solidFill>
              <a:effectLst/>
              <a:latin typeface="+mn-lt"/>
              <a:ea typeface="+mn-ea"/>
              <a:cs typeface="+mn-cs"/>
            </a:rPr>
            <a:t>&gt; Legislation</a:t>
          </a:r>
        </a:p>
        <a:p>
          <a:pPr lvl="2"/>
          <a:r>
            <a:rPr lang="en-US" sz="1400">
              <a:solidFill>
                <a:schemeClr val="dk1"/>
              </a:solidFill>
              <a:effectLst/>
              <a:latin typeface="+mn-lt"/>
              <a:ea typeface="+mn-ea"/>
              <a:cs typeface="+mn-cs"/>
            </a:rPr>
            <a:t>&gt; Promotion</a:t>
          </a:r>
        </a:p>
        <a:p>
          <a:pPr lvl="2"/>
          <a:r>
            <a:rPr lang="en-US" sz="1400">
              <a:solidFill>
                <a:schemeClr val="dk1"/>
              </a:solidFill>
              <a:effectLst/>
              <a:latin typeface="+mn-lt"/>
              <a:ea typeface="+mn-ea"/>
              <a:cs typeface="+mn-cs"/>
            </a:rPr>
            <a:t>&gt; Initial Training</a:t>
          </a:r>
        </a:p>
        <a:p>
          <a:pPr lvl="1"/>
          <a:r>
            <a:rPr lang="en-US" sz="1400">
              <a:solidFill>
                <a:schemeClr val="dk1"/>
              </a:solidFill>
              <a:effectLst/>
              <a:latin typeface="+mn-lt"/>
              <a:ea typeface="+mn-ea"/>
              <a:cs typeface="+mn-cs"/>
            </a:rPr>
            <a:t>Operation (</a:t>
          </a:r>
          <a:r>
            <a:rPr lang="en-US" sz="1400" i="1">
              <a:solidFill>
                <a:schemeClr val="dk1"/>
              </a:solidFill>
              <a:effectLst/>
              <a:latin typeface="+mn-lt"/>
              <a:ea typeface="+mn-ea"/>
              <a:cs typeface="+mn-cs"/>
            </a:rPr>
            <a:t>information tab</a:t>
          </a:r>
          <a:r>
            <a:rPr lang="en-US" sz="1400">
              <a:solidFill>
                <a:schemeClr val="dk1"/>
              </a:solidFill>
              <a:effectLst/>
              <a:latin typeface="+mn-lt"/>
              <a:ea typeface="+mn-ea"/>
              <a:cs typeface="+mn-cs"/>
            </a:rPr>
            <a:t>)</a:t>
          </a:r>
        </a:p>
        <a:p>
          <a:pPr lvl="2"/>
          <a:r>
            <a:rPr lang="en-US" sz="1400">
              <a:solidFill>
                <a:schemeClr val="dk1"/>
              </a:solidFill>
              <a:effectLst/>
              <a:latin typeface="+mn-lt"/>
              <a:ea typeface="+mn-ea"/>
              <a:cs typeface="+mn-cs"/>
            </a:rPr>
            <a:t>&gt; Project Management</a:t>
          </a:r>
        </a:p>
        <a:p>
          <a:pPr lvl="2"/>
          <a:r>
            <a:rPr lang="en-US" sz="1400">
              <a:solidFill>
                <a:schemeClr val="dk1"/>
              </a:solidFill>
              <a:effectLst/>
              <a:latin typeface="+mn-lt"/>
              <a:ea typeface="+mn-ea"/>
              <a:cs typeface="+mn-cs"/>
            </a:rPr>
            <a:t>&gt; Equipment Maintenance</a:t>
          </a:r>
        </a:p>
        <a:p>
          <a:pPr lvl="2"/>
          <a:r>
            <a:rPr lang="en-US" sz="1400">
              <a:solidFill>
                <a:schemeClr val="dk1"/>
              </a:solidFill>
              <a:effectLst/>
              <a:latin typeface="+mn-lt"/>
              <a:ea typeface="+mn-ea"/>
              <a:cs typeface="+mn-cs"/>
            </a:rPr>
            <a:t>&gt; Monitoring and Evaluation</a:t>
          </a:r>
        </a:p>
        <a:p>
          <a:pPr lvl="2"/>
          <a:r>
            <a:rPr lang="en-US" sz="1400">
              <a:solidFill>
                <a:schemeClr val="dk1"/>
              </a:solidFill>
              <a:effectLst/>
              <a:latin typeface="+mn-lt"/>
              <a:ea typeface="+mn-ea"/>
              <a:cs typeface="+mn-cs"/>
            </a:rPr>
            <a:t>&gt; Utilization</a:t>
          </a:r>
        </a:p>
        <a:p>
          <a:pPr lvl="2"/>
          <a:r>
            <a:rPr lang="en-US" sz="1400">
              <a:solidFill>
                <a:schemeClr val="dk1"/>
              </a:solidFill>
              <a:effectLst/>
              <a:latin typeface="+mn-lt"/>
              <a:ea typeface="+mn-ea"/>
              <a:cs typeface="+mn-cs"/>
            </a:rPr>
            <a:t>&gt; Recurrent Training</a:t>
          </a: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Each of the tabs labeled above as an information tab includes instructions for how to complete subsequent tabs in the costing tool; however, no data should be inputted into these tabs.  </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The Cost Summary Tab will automatically generate costing estimates based in data inputted into other non-information tabs.  All of these tabs are described in greater detail in the corresponding information tabs.</a:t>
          </a:r>
          <a:r>
            <a:rPr lang="en-US" sz="1400">
              <a:effectLst/>
            </a:rPr>
            <a:t> </a:t>
          </a:r>
          <a:r>
            <a:rPr lang="en-US" sz="1400">
              <a:solidFill>
                <a:schemeClr val="dk1"/>
              </a:solidFill>
              <a:effectLst/>
              <a:latin typeface="+mn-lt"/>
              <a:ea typeface="+mn-ea"/>
              <a:cs typeface="+mn-cs"/>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xdr:row>
      <xdr:rowOff>25401</xdr:rowOff>
    </xdr:from>
    <xdr:to>
      <xdr:col>14</xdr:col>
      <xdr:colOff>351006</xdr:colOff>
      <xdr:row>16</xdr:row>
      <xdr:rowOff>25401</xdr:rowOff>
    </xdr:to>
    <xdr:sp macro="" textlink="">
      <xdr:nvSpPr>
        <xdr:cNvPr id="2" name="TextBox 1"/>
        <xdr:cNvSpPr txBox="1"/>
      </xdr:nvSpPr>
      <xdr:spPr>
        <a:xfrm>
          <a:off x="647700" y="215901"/>
          <a:ext cx="8948906" cy="28575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Output Tab Information and Instructions:</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The Output tab present the results of the costing analysis within the tool. </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The </a:t>
          </a:r>
          <a:r>
            <a:rPr lang="en-US" sz="1300" i="1">
              <a:solidFill>
                <a:schemeClr val="dk1"/>
              </a:solidFill>
              <a:effectLst/>
              <a:latin typeface="+mn-lt"/>
              <a:ea typeface="+mn-ea"/>
              <a:cs typeface="+mn-cs"/>
            </a:rPr>
            <a:t>Cost Summary </a:t>
          </a:r>
          <a:r>
            <a:rPr lang="en-US" sz="1300">
              <a:solidFill>
                <a:schemeClr val="dk1"/>
              </a:solidFill>
              <a:effectLst/>
              <a:latin typeface="+mn-lt"/>
              <a:ea typeface="+mn-ea"/>
              <a:cs typeface="+mn-cs"/>
            </a:rPr>
            <a:t>tab contains five tables and four graphs and provides a summary of the total expected costs of the Open Government program by summing the total costs from each of the input tabs. </a:t>
          </a:r>
          <a:r>
            <a:rPr lang="en-US" sz="1300" baseline="0">
              <a:solidFill>
                <a:schemeClr val="dk1"/>
              </a:solidFill>
              <a:effectLst/>
              <a:latin typeface="+mn-lt"/>
              <a:ea typeface="+mn-ea"/>
              <a:cs typeface="+mn-cs"/>
            </a:rPr>
            <a:t> </a:t>
          </a:r>
          <a:r>
            <a:rPr lang="en-US" sz="1300">
              <a:solidFill>
                <a:schemeClr val="dk1"/>
              </a:solidFill>
              <a:effectLst/>
              <a:latin typeface="+mn-lt"/>
              <a:ea typeface="+mn-ea"/>
              <a:cs typeface="+mn-cs"/>
            </a:rPr>
            <a:t>The four graphs that automatically visualize data input in the last four tables, described in further detail in Table 1 below.</a:t>
          </a:r>
        </a:p>
        <a:p>
          <a:endParaRPr lang="en-US" sz="1300">
            <a:solidFill>
              <a:schemeClr val="dk1"/>
            </a:solidFill>
            <a:effectLst/>
            <a:latin typeface="+mn-lt"/>
            <a:ea typeface="+mn-ea"/>
            <a:cs typeface="+mn-cs"/>
          </a:endParaRPr>
        </a:p>
        <a:p>
          <a:r>
            <a:rPr lang="en-US" sz="1300" i="1">
              <a:solidFill>
                <a:schemeClr val="dk1"/>
              </a:solidFill>
              <a:effectLst/>
              <a:latin typeface="+mn-lt"/>
              <a:ea typeface="+mn-ea"/>
              <a:cs typeface="+mn-cs"/>
            </a:rPr>
            <a:t>PLEASE NOTE.  This</a:t>
          </a:r>
          <a:r>
            <a:rPr lang="en-US" sz="1300" i="1" baseline="0">
              <a:solidFill>
                <a:schemeClr val="dk1"/>
              </a:solidFill>
              <a:effectLst/>
              <a:latin typeface="+mn-lt"/>
              <a:ea typeface="+mn-ea"/>
              <a:cs typeface="+mn-cs"/>
            </a:rPr>
            <a:t> tab is largely automatically generated.  However, there is one place in which the user may need to input information manually - Funder Titles (cells C52 through F52, highlighted in green).  If the user chooses to disaggregate costs by funder and includes these funder labels in the Input Tabs, he/she will also need to include the names of those funders in the green tabs </a:t>
          </a:r>
          <a:r>
            <a:rPr lang="en-US" sz="1300" i="1" u="sng" baseline="0">
              <a:solidFill>
                <a:schemeClr val="dk1"/>
              </a:solidFill>
              <a:effectLst/>
              <a:latin typeface="+mn-lt"/>
              <a:ea typeface="+mn-ea"/>
              <a:cs typeface="+mn-cs"/>
            </a:rPr>
            <a:t>exactly as they appear in the input tabs</a:t>
          </a:r>
          <a:r>
            <a:rPr lang="en-US" sz="1300" i="1" baseline="0">
              <a:solidFill>
                <a:schemeClr val="dk1"/>
              </a:solidFill>
              <a:effectLst/>
              <a:latin typeface="+mn-lt"/>
              <a:ea typeface="+mn-ea"/>
              <a:cs typeface="+mn-cs"/>
            </a:rPr>
            <a:t>.</a:t>
          </a:r>
          <a:endParaRPr lang="en-US" sz="1300" i="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867319</xdr:colOff>
      <xdr:row>5</xdr:row>
      <xdr:rowOff>95298</xdr:rowOff>
    </xdr:from>
    <xdr:to>
      <xdr:col>22</xdr:col>
      <xdr:colOff>573050</xdr:colOff>
      <xdr:row>25</xdr:row>
      <xdr:rowOff>46464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87586</xdr:colOff>
      <xdr:row>0</xdr:row>
      <xdr:rowOff>87587</xdr:rowOff>
    </xdr:from>
    <xdr:to>
      <xdr:col>1</xdr:col>
      <xdr:colOff>2087284</xdr:colOff>
      <xdr:row>2</xdr:row>
      <xdr:rowOff>148246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86" y="87587"/>
          <a:ext cx="1999698" cy="440199"/>
        </a:xfrm>
        <a:prstGeom prst="rect">
          <a:avLst/>
        </a:prstGeom>
      </xdr:spPr>
    </xdr:pic>
    <xdr:clientData/>
  </xdr:twoCellAnchor>
  <xdr:twoCellAnchor>
    <xdr:from>
      <xdr:col>8</xdr:col>
      <xdr:colOff>851830</xdr:colOff>
      <xdr:row>61</xdr:row>
      <xdr:rowOff>110256</xdr:rowOff>
    </xdr:from>
    <xdr:to>
      <xdr:col>23</xdr:col>
      <xdr:colOff>92928</xdr:colOff>
      <xdr:row>89</xdr:row>
      <xdr:rowOff>154876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851829</xdr:colOff>
      <xdr:row>28</xdr:row>
      <xdr:rowOff>185854</xdr:rowOff>
    </xdr:from>
    <xdr:to>
      <xdr:col>22</xdr:col>
      <xdr:colOff>573050</xdr:colOff>
      <xdr:row>56</xdr:row>
      <xdr:rowOff>139389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867316</xdr:colOff>
      <xdr:row>93</xdr:row>
      <xdr:rowOff>77439</xdr:rowOff>
    </xdr:from>
    <xdr:to>
      <xdr:col>22</xdr:col>
      <xdr:colOff>573047</xdr:colOff>
      <xdr:row>115</xdr:row>
      <xdr:rowOff>152508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0.28936</cdr:x>
      <cdr:y>0.62183</cdr:y>
    </cdr:from>
    <cdr:to>
      <cdr:x>0.39099</cdr:x>
      <cdr:y>0.68176</cdr:y>
    </cdr:to>
    <cdr:sp macro="" textlink="">
      <cdr:nvSpPr>
        <cdr:cNvPr id="2" name="TextBox 1"/>
        <cdr:cNvSpPr txBox="1"/>
      </cdr:nvSpPr>
      <cdr:spPr>
        <a:xfrm xmlns:a="http://schemas.openxmlformats.org/drawingml/2006/main">
          <a:off x="1775732" y="3412112"/>
          <a:ext cx="623661" cy="328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185906</xdr:colOff>
      <xdr:row>19</xdr:row>
      <xdr:rowOff>38100</xdr:rowOff>
    </xdr:to>
    <xdr:sp macro="" textlink="">
      <xdr:nvSpPr>
        <xdr:cNvPr id="2" name="TextBox 1"/>
        <xdr:cNvSpPr txBox="1"/>
      </xdr:nvSpPr>
      <xdr:spPr>
        <a:xfrm>
          <a:off x="876300" y="190500"/>
          <a:ext cx="8948906" cy="34671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Input Tabs Information and Instructions:</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The Input tabs are the main drivers of the costing tool. </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These tabs require the user to input unit costs and unit amounts for each cost category and each phase into tables, data which is then automatically included into the calculation of the actual cost of the program (populated in Cost Summary Tab). </a:t>
          </a:r>
        </a:p>
        <a:p>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Within each of these tabs, the “ingredient costing” methodology is employed; all tabs contain columns on number of units and unit costs, which are multiplied to calculate total costs. Each of the line items within the costing tabs also contains a yellow column to distinguish multiple funders, which links to ‘Total Cost per Funder’ table in the output tab.</a:t>
          </a:r>
          <a:r>
            <a:rPr lang="en-US" sz="1300" baseline="0">
              <a:solidFill>
                <a:schemeClr val="dk1"/>
              </a:solidFill>
              <a:effectLst/>
              <a:latin typeface="+mn-lt"/>
              <a:ea typeface="+mn-ea"/>
              <a:cs typeface="+mn-cs"/>
            </a:rPr>
            <a:t>  </a:t>
          </a:r>
        </a:p>
        <a:p>
          <a:endParaRPr lang="en-US" sz="1300" baseline="0">
            <a:solidFill>
              <a:schemeClr val="dk1"/>
            </a:solidFill>
            <a:effectLst/>
            <a:latin typeface="+mn-lt"/>
            <a:ea typeface="+mn-ea"/>
            <a:cs typeface="+mn-cs"/>
          </a:endParaRPr>
        </a:p>
        <a:p>
          <a:r>
            <a:rPr lang="en-US" sz="1300">
              <a:solidFill>
                <a:schemeClr val="dk1"/>
              </a:solidFill>
              <a:effectLst/>
              <a:latin typeface="+mn-lt"/>
              <a:ea typeface="+mn-ea"/>
              <a:cs typeface="+mn-cs"/>
            </a:rPr>
            <a:t>There are three main categories of input tabs delineated by the Open Government Costing Methodology: (1) Setup; (2) Installation and Implementation; and (3) Operation. </a:t>
          </a:r>
        </a:p>
        <a:p>
          <a:endParaRPr lang="en-US"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mn-lt"/>
              <a:ea typeface="+mn-ea"/>
              <a:cs typeface="+mn-cs"/>
            </a:rPr>
            <a:t>The specific instructions for each type of Input is described in the information tab for the relevant category.</a:t>
          </a:r>
          <a:endParaRPr lang="en-US" sz="1300">
            <a:solidFill>
              <a:schemeClr val="dk1"/>
            </a:solidFill>
            <a:effectLst/>
            <a:latin typeface="+mn-lt"/>
            <a:ea typeface="+mn-ea"/>
            <a:cs typeface="+mn-cs"/>
          </a:endParaRPr>
        </a:p>
        <a:p>
          <a:endParaRPr lang="en-US" sz="13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317500</xdr:colOff>
      <xdr:row>1</xdr:row>
      <xdr:rowOff>12700</xdr:rowOff>
    </xdr:from>
    <xdr:to>
      <xdr:col>14</xdr:col>
      <xdr:colOff>351006</xdr:colOff>
      <xdr:row>25</xdr:row>
      <xdr:rowOff>127000</xdr:rowOff>
    </xdr:to>
    <xdr:sp macro="" textlink="">
      <xdr:nvSpPr>
        <xdr:cNvPr id="2" name="TextBox 1"/>
        <xdr:cNvSpPr txBox="1"/>
      </xdr:nvSpPr>
      <xdr:spPr>
        <a:xfrm>
          <a:off x="317500" y="203200"/>
          <a:ext cx="9279106" cy="75184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Setup Phase Input Tabs Information and Instructions:</a:t>
          </a:r>
        </a:p>
        <a:p>
          <a:endParaRPr lang="en-US" sz="1300" baseline="0">
            <a:solidFill>
              <a:schemeClr val="dk1"/>
            </a:solidFill>
            <a:effectLst/>
            <a:latin typeface="+mn-lt"/>
            <a:ea typeface="+mn-ea"/>
            <a:cs typeface="+mn-cs"/>
          </a:endParaRPr>
        </a:p>
        <a:p>
          <a:pPr lvl="0"/>
          <a:r>
            <a:rPr lang="en-US" sz="1300" b="0">
              <a:solidFill>
                <a:schemeClr val="dk1"/>
              </a:solidFill>
              <a:effectLst/>
              <a:latin typeface="+mn-lt"/>
              <a:ea typeface="+mn-ea"/>
              <a:cs typeface="+mn-cs"/>
            </a:rPr>
            <a:t>The </a:t>
          </a:r>
          <a:r>
            <a:rPr lang="en-US" sz="1300" b="1">
              <a:solidFill>
                <a:schemeClr val="dk1"/>
              </a:solidFill>
              <a:effectLst/>
              <a:latin typeface="+mn-lt"/>
              <a:ea typeface="+mn-ea"/>
              <a:cs typeface="+mn-cs"/>
            </a:rPr>
            <a:t>Setup</a:t>
          </a:r>
          <a:r>
            <a:rPr lang="en-US" sz="1300" b="1" baseline="0">
              <a:solidFill>
                <a:schemeClr val="dk1"/>
              </a:solidFill>
              <a:effectLst/>
              <a:latin typeface="+mn-lt"/>
              <a:ea typeface="+mn-ea"/>
              <a:cs typeface="+mn-cs"/>
            </a:rPr>
            <a:t> Phase</a:t>
          </a:r>
          <a:r>
            <a:rPr lang="en-US" sz="1300" b="1">
              <a:solidFill>
                <a:schemeClr val="dk1"/>
              </a:solidFill>
              <a:effectLst/>
              <a:latin typeface="+mn-lt"/>
              <a:ea typeface="+mn-ea"/>
              <a:cs typeface="+mn-cs"/>
            </a:rPr>
            <a:t> of the Open Government Program </a:t>
          </a:r>
          <a:r>
            <a:rPr lang="en-US" sz="1300">
              <a:solidFill>
                <a:schemeClr val="dk1"/>
              </a:solidFill>
              <a:effectLst/>
              <a:latin typeface="+mn-lt"/>
              <a:ea typeface="+mn-ea"/>
              <a:cs typeface="+mn-cs"/>
            </a:rPr>
            <a:t>includes all exploration and adoption/adaption activities prior to implementation of the program. </a:t>
          </a:r>
        </a:p>
        <a:p>
          <a:pPr lvl="0"/>
          <a:endParaRPr lang="en-US" sz="1300">
            <a:solidFill>
              <a:schemeClr val="dk1"/>
            </a:solidFill>
            <a:effectLst/>
            <a:latin typeface="+mn-lt"/>
            <a:ea typeface="+mn-ea"/>
            <a:cs typeface="+mn-cs"/>
          </a:endParaRPr>
        </a:p>
        <a:p>
          <a:pPr lvl="0"/>
          <a:r>
            <a:rPr lang="en-US" sz="1300">
              <a:solidFill>
                <a:schemeClr val="dk1"/>
              </a:solidFill>
              <a:effectLst/>
              <a:latin typeface="+mn-lt"/>
              <a:ea typeface="+mn-ea"/>
              <a:cs typeface="+mn-cs"/>
            </a:rPr>
            <a:t>Key activities in this phase include (1) planning, (2)</a:t>
          </a:r>
          <a:r>
            <a:rPr lang="en-US" sz="1300" baseline="0">
              <a:solidFill>
                <a:schemeClr val="dk1"/>
              </a:solidFill>
              <a:effectLst/>
              <a:latin typeface="+mn-lt"/>
              <a:ea typeface="+mn-ea"/>
              <a:cs typeface="+mn-cs"/>
            </a:rPr>
            <a:t> </a:t>
          </a:r>
          <a:r>
            <a:rPr lang="en-US" sz="1300">
              <a:solidFill>
                <a:schemeClr val="dk1"/>
              </a:solidFill>
              <a:effectLst/>
              <a:latin typeface="+mn-lt"/>
              <a:ea typeface="+mn-ea"/>
              <a:cs typeface="+mn-cs"/>
            </a:rPr>
            <a:t>development of systems (hardware, software) or infrastructure investments, and (3) advocacy needed for program implementation.  Each of these activities</a:t>
          </a:r>
          <a:r>
            <a:rPr lang="en-US" sz="1300" baseline="0">
              <a:solidFill>
                <a:schemeClr val="dk1"/>
              </a:solidFill>
              <a:effectLst/>
              <a:latin typeface="+mn-lt"/>
              <a:ea typeface="+mn-ea"/>
              <a:cs typeface="+mn-cs"/>
            </a:rPr>
            <a:t> has a separate tab included.</a:t>
          </a:r>
        </a:p>
        <a:p>
          <a:pPr lvl="0"/>
          <a:endParaRPr lang="en-US" sz="1300" baseline="0">
            <a:solidFill>
              <a:schemeClr val="dk1"/>
            </a:solidFill>
            <a:effectLst/>
            <a:latin typeface="+mn-lt"/>
            <a:ea typeface="+mn-ea"/>
            <a:cs typeface="+mn-cs"/>
          </a:endParaRPr>
        </a:p>
        <a:p>
          <a:pPr lvl="0"/>
          <a:r>
            <a:rPr lang="en-US" sz="1300">
              <a:solidFill>
                <a:schemeClr val="dk1"/>
              </a:solidFill>
              <a:effectLst/>
              <a:latin typeface="+mn-lt"/>
              <a:ea typeface="+mn-ea"/>
              <a:cs typeface="+mn-cs"/>
            </a:rPr>
            <a:t>For each activity,</a:t>
          </a:r>
          <a:r>
            <a:rPr lang="en-US" sz="1300" baseline="0">
              <a:solidFill>
                <a:schemeClr val="dk1"/>
              </a:solidFill>
              <a:effectLst/>
              <a:latin typeface="+mn-lt"/>
              <a:ea typeface="+mn-ea"/>
              <a:cs typeface="+mn-cs"/>
            </a:rPr>
            <a:t> the user should identify key costs in the categories outlined and defined in the table to the right of this instruction box.  The user should then go through the columns in each activity tab:</a:t>
          </a:r>
        </a:p>
        <a:p>
          <a:endParaRPr lang="en-US" sz="1300">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Units</a:t>
          </a:r>
          <a:r>
            <a:rPr lang="en-US" sz="1300">
              <a:solidFill>
                <a:schemeClr val="dk1"/>
              </a:solidFill>
              <a:effectLst/>
              <a:latin typeface="+mn-lt"/>
              <a:ea typeface="+mn-ea"/>
              <a:cs typeface="+mn-cs"/>
            </a:rPr>
            <a:t>.  Here the user would enter the number of units for the relevant line items. For example, for salaried labor, this would be number of staff person-hours.  Staff that have the same unit cost can be entered into a single row; however, different staff that have different salaries would need to be entered into different rows which would correspond to their relevant unit costs.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Cost.</a:t>
          </a:r>
          <a:r>
            <a:rPr lang="en-US" sz="1300">
              <a:solidFill>
                <a:schemeClr val="dk1"/>
              </a:solidFill>
              <a:effectLst/>
              <a:latin typeface="+mn-lt"/>
              <a:ea typeface="+mn-ea"/>
              <a:cs typeface="+mn-cs"/>
            </a:rPr>
            <a:t>  This is defined the cost for each individual unit, which the user will also need to input for each relevant line. To continue the example of salaried labor, this would be cost per hour of staff time.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Total.</a:t>
          </a:r>
          <a:r>
            <a:rPr lang="en-US" sz="1300">
              <a:solidFill>
                <a:schemeClr val="dk1"/>
              </a:solidFill>
              <a:effectLst/>
              <a:latin typeface="+mn-lt"/>
              <a:ea typeface="+mn-ea"/>
              <a:cs typeface="+mn-cs"/>
            </a:rPr>
            <a:t>  This is the total cost per phase of a particular cost line.  </a:t>
          </a:r>
          <a:r>
            <a:rPr lang="en-US" sz="1300" i="1">
              <a:solidFill>
                <a:schemeClr val="dk1"/>
              </a:solidFill>
              <a:effectLst/>
              <a:latin typeface="+mn-lt"/>
              <a:ea typeface="+mn-ea"/>
              <a:cs typeface="+mn-cs"/>
            </a:rPr>
            <a:t>Note that this is automatically calculated in the tool, multiplying the units by the unit cost, and as such the user should not input any data into this column</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Type. </a:t>
          </a:r>
          <a:r>
            <a:rPr lang="en-US" sz="1300">
              <a:solidFill>
                <a:schemeClr val="dk1"/>
              </a:solidFill>
              <a:effectLst/>
              <a:latin typeface="+mn-lt"/>
              <a:ea typeface="+mn-ea"/>
              <a:cs typeface="+mn-cs"/>
            </a:rPr>
            <a:t> This is a description of the units used for the calculation. In this example, the unit type would be “staff hours”. Table 2 above provides guidance on what units might be entered for each activity.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Financing.</a:t>
          </a:r>
          <a:r>
            <a:rPr lang="en-US" sz="1300">
              <a:solidFill>
                <a:schemeClr val="dk1"/>
              </a:solidFill>
              <a:effectLst/>
              <a:latin typeface="+mn-lt"/>
              <a:ea typeface="+mn-ea"/>
              <a:cs typeface="+mn-cs"/>
            </a:rPr>
            <a:t>  This column was included to allow for costing analysis that is disaggregated by funder.  While it is not necessary to fill this column out, the user may want to include funder information if he/she wants to identify what costs were incurred by what funder. To include this in the calculation, the user would input the relevant funder in the yellow column next to each corresponding line item. </a:t>
          </a:r>
          <a:r>
            <a:rPr lang="en-US" sz="1300" i="1">
              <a:solidFill>
                <a:schemeClr val="dk1"/>
              </a:solidFill>
              <a:effectLst/>
              <a:latin typeface="+mn-lt"/>
              <a:ea typeface="+mn-ea"/>
              <a:cs typeface="+mn-cs"/>
            </a:rPr>
            <a:t>In order for this information to generate automatically, the user </a:t>
          </a:r>
          <a:r>
            <a:rPr lang="en-US" sz="1300" b="1" i="1">
              <a:solidFill>
                <a:schemeClr val="dk1"/>
              </a:solidFill>
              <a:effectLst/>
              <a:latin typeface="+mn-lt"/>
              <a:ea typeface="+mn-ea"/>
              <a:cs typeface="+mn-cs"/>
            </a:rPr>
            <a:t>must</a:t>
          </a:r>
          <a:r>
            <a:rPr lang="en-US" sz="1300" i="1">
              <a:solidFill>
                <a:schemeClr val="dk1"/>
              </a:solidFill>
              <a:effectLst/>
              <a:latin typeface="+mn-lt"/>
              <a:ea typeface="+mn-ea"/>
              <a:cs typeface="+mn-cs"/>
            </a:rPr>
            <a:t> input the name of the funder in both the yellow columns in the INPUT tabs as well as in the column titles (highlighted in green) of the Cost Summary Tab</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Notes and instructions.</a:t>
          </a:r>
          <a:r>
            <a:rPr lang="en-US" sz="1300">
              <a:solidFill>
                <a:schemeClr val="dk1"/>
              </a:solidFill>
              <a:effectLst/>
              <a:latin typeface="+mn-lt"/>
              <a:ea typeface="+mn-ea"/>
              <a:cs typeface="+mn-cs"/>
            </a:rPr>
            <a:t>  While this column is not required for costing estimates, this is very important in this costing tool. Additional description of the line item, such as “Number of hours worked per week (8*5) multiplied by number of staff members; Staff wages per hour $8,” and the source of information should be listed here for future reference. </a:t>
          </a:r>
        </a:p>
        <a:p>
          <a:pPr lvl="0"/>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Additional Input white rows can be added as needed under each of the cost category grey rows. When rows are added, it is important to make sure they sum to the total in the corresponding grey row .</a:t>
          </a:r>
        </a:p>
        <a:p>
          <a:endParaRPr lang="en-US"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317500</xdr:colOff>
      <xdr:row>1</xdr:row>
      <xdr:rowOff>12700</xdr:rowOff>
    </xdr:from>
    <xdr:to>
      <xdr:col>14</xdr:col>
      <xdr:colOff>351006</xdr:colOff>
      <xdr:row>25</xdr:row>
      <xdr:rowOff>127000</xdr:rowOff>
    </xdr:to>
    <xdr:sp macro="" textlink="">
      <xdr:nvSpPr>
        <xdr:cNvPr id="2" name="TextBox 1"/>
        <xdr:cNvSpPr txBox="1"/>
      </xdr:nvSpPr>
      <xdr:spPr>
        <a:xfrm>
          <a:off x="317500" y="203200"/>
          <a:ext cx="9279106" cy="75184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Installation and Implementation Phase Input Tabs Information and Instructions:</a:t>
          </a:r>
        </a:p>
        <a:p>
          <a:endParaRPr lang="en-US" sz="1300" baseline="0">
            <a:solidFill>
              <a:schemeClr val="dk1"/>
            </a:solidFill>
            <a:effectLst/>
            <a:latin typeface="+mn-lt"/>
            <a:ea typeface="+mn-ea"/>
            <a:cs typeface="+mn-cs"/>
          </a:endParaRPr>
        </a:p>
        <a:p>
          <a:pPr lvl="0"/>
          <a:r>
            <a:rPr lang="en-US" sz="1300" b="0">
              <a:solidFill>
                <a:schemeClr val="dk1"/>
              </a:solidFill>
              <a:effectLst/>
              <a:latin typeface="+mn-lt"/>
              <a:ea typeface="+mn-ea"/>
              <a:cs typeface="+mn-cs"/>
            </a:rPr>
            <a:t>The </a:t>
          </a:r>
          <a:r>
            <a:rPr lang="en-US" sz="1300" b="1">
              <a:solidFill>
                <a:schemeClr val="dk1"/>
              </a:solidFill>
              <a:effectLst/>
              <a:latin typeface="+mn-lt"/>
              <a:ea typeface="+mn-ea"/>
              <a:cs typeface="+mn-cs"/>
            </a:rPr>
            <a:t>Installation</a:t>
          </a:r>
          <a:r>
            <a:rPr lang="en-US" sz="1300" b="1" baseline="0">
              <a:solidFill>
                <a:schemeClr val="dk1"/>
              </a:solidFill>
              <a:effectLst/>
              <a:latin typeface="+mn-lt"/>
              <a:ea typeface="+mn-ea"/>
              <a:cs typeface="+mn-cs"/>
            </a:rPr>
            <a:t> and Implementation Phase</a:t>
          </a:r>
          <a:r>
            <a:rPr lang="en-US" sz="1300" b="1">
              <a:solidFill>
                <a:schemeClr val="dk1"/>
              </a:solidFill>
              <a:effectLst/>
              <a:latin typeface="+mn-lt"/>
              <a:ea typeface="+mn-ea"/>
              <a:cs typeface="+mn-cs"/>
            </a:rPr>
            <a:t> of the Open Government Program </a:t>
          </a:r>
          <a:r>
            <a:rPr lang="en-US" sz="1300">
              <a:solidFill>
                <a:schemeClr val="dk1"/>
              </a:solidFill>
              <a:effectLst/>
              <a:latin typeface="+mn-lt"/>
              <a:ea typeface="+mn-ea"/>
              <a:cs typeface="+mn-cs"/>
            </a:rPr>
            <a:t>includes all activities involved in putting the program in place.  This is typically related to changes needed to support implementation of a new program with respect to skill levels, organizational mandate and capacity, etc.</a:t>
          </a:r>
        </a:p>
        <a:p>
          <a:pPr lvl="0"/>
          <a:endParaRPr lang="en-US" sz="1300">
            <a:solidFill>
              <a:schemeClr val="dk1"/>
            </a:solidFill>
            <a:effectLst/>
            <a:latin typeface="+mn-lt"/>
            <a:ea typeface="+mn-ea"/>
            <a:cs typeface="+mn-cs"/>
          </a:endParaRPr>
        </a:p>
        <a:p>
          <a:pPr lvl="0"/>
          <a:r>
            <a:rPr lang="en-US" sz="1300">
              <a:solidFill>
                <a:schemeClr val="dk1"/>
              </a:solidFill>
              <a:effectLst/>
              <a:latin typeface="+mn-lt"/>
              <a:ea typeface="+mn-ea"/>
              <a:cs typeface="+mn-cs"/>
            </a:rPr>
            <a:t>Key activities would include (1) any one-off requisite legislation, (2)</a:t>
          </a:r>
          <a:r>
            <a:rPr lang="en-US" sz="1300" baseline="0">
              <a:solidFill>
                <a:schemeClr val="dk1"/>
              </a:solidFill>
              <a:effectLst/>
              <a:latin typeface="+mn-lt"/>
              <a:ea typeface="+mn-ea"/>
              <a:cs typeface="+mn-cs"/>
            </a:rPr>
            <a:t> promotion, and/or (3) </a:t>
          </a:r>
          <a:r>
            <a:rPr lang="en-US" sz="1300">
              <a:solidFill>
                <a:schemeClr val="dk1"/>
              </a:solidFill>
              <a:effectLst/>
              <a:latin typeface="+mn-lt"/>
              <a:ea typeface="+mn-ea"/>
              <a:cs typeface="+mn-cs"/>
            </a:rPr>
            <a:t>training required for success of the program.  Each of these activities</a:t>
          </a:r>
          <a:r>
            <a:rPr lang="en-US" sz="1300" baseline="0">
              <a:solidFill>
                <a:schemeClr val="dk1"/>
              </a:solidFill>
              <a:effectLst/>
              <a:latin typeface="+mn-lt"/>
              <a:ea typeface="+mn-ea"/>
              <a:cs typeface="+mn-cs"/>
            </a:rPr>
            <a:t> has a separate tab included.</a:t>
          </a:r>
        </a:p>
        <a:p>
          <a:pPr lvl="0"/>
          <a:endParaRPr lang="en-US" sz="1300" baseline="0">
            <a:solidFill>
              <a:schemeClr val="dk1"/>
            </a:solidFill>
            <a:effectLst/>
            <a:latin typeface="+mn-lt"/>
            <a:ea typeface="+mn-ea"/>
            <a:cs typeface="+mn-cs"/>
          </a:endParaRPr>
        </a:p>
        <a:p>
          <a:pPr lvl="0"/>
          <a:r>
            <a:rPr lang="en-US" sz="1300">
              <a:solidFill>
                <a:schemeClr val="dk1"/>
              </a:solidFill>
              <a:effectLst/>
              <a:latin typeface="+mn-lt"/>
              <a:ea typeface="+mn-ea"/>
              <a:cs typeface="+mn-cs"/>
            </a:rPr>
            <a:t>For each activity,</a:t>
          </a:r>
          <a:r>
            <a:rPr lang="en-US" sz="1300" baseline="0">
              <a:solidFill>
                <a:schemeClr val="dk1"/>
              </a:solidFill>
              <a:effectLst/>
              <a:latin typeface="+mn-lt"/>
              <a:ea typeface="+mn-ea"/>
              <a:cs typeface="+mn-cs"/>
            </a:rPr>
            <a:t> the user should identify key costs in the categories outlined and defined in the table to the right of this instruction box.  The user should then go through the columns in each activity tab:</a:t>
          </a:r>
        </a:p>
        <a:p>
          <a:endParaRPr lang="en-US" sz="1300">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Units</a:t>
          </a:r>
          <a:r>
            <a:rPr lang="en-US" sz="1300">
              <a:solidFill>
                <a:schemeClr val="dk1"/>
              </a:solidFill>
              <a:effectLst/>
              <a:latin typeface="+mn-lt"/>
              <a:ea typeface="+mn-ea"/>
              <a:cs typeface="+mn-cs"/>
            </a:rPr>
            <a:t>.  Here the user would enter the number of units for the relevant line items. For example, for salaried labor, this would be number of staff person-hours.  Staff that have the same unit cost can be entered into a single row; however, different staff that have different salaries would need to be entered into different rows which would correspond to their relevant unit costs.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Cost.</a:t>
          </a:r>
          <a:r>
            <a:rPr lang="en-US" sz="1300">
              <a:solidFill>
                <a:schemeClr val="dk1"/>
              </a:solidFill>
              <a:effectLst/>
              <a:latin typeface="+mn-lt"/>
              <a:ea typeface="+mn-ea"/>
              <a:cs typeface="+mn-cs"/>
            </a:rPr>
            <a:t>  This is defined the cost for each individual unit, which the user will also need to input for each relevant line. To continue the example of salaried labor, this would be cost per hour of staff time.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Total.</a:t>
          </a:r>
          <a:r>
            <a:rPr lang="en-US" sz="1300">
              <a:solidFill>
                <a:schemeClr val="dk1"/>
              </a:solidFill>
              <a:effectLst/>
              <a:latin typeface="+mn-lt"/>
              <a:ea typeface="+mn-ea"/>
              <a:cs typeface="+mn-cs"/>
            </a:rPr>
            <a:t>  This is the total cost per phase of a particular cost line.  </a:t>
          </a:r>
          <a:r>
            <a:rPr lang="en-US" sz="1300" i="1">
              <a:solidFill>
                <a:schemeClr val="dk1"/>
              </a:solidFill>
              <a:effectLst/>
              <a:latin typeface="+mn-lt"/>
              <a:ea typeface="+mn-ea"/>
              <a:cs typeface="+mn-cs"/>
            </a:rPr>
            <a:t>Note that this is automatically calculated in the tool, multiplying the units by the unit cost, and as such the user should not input any data into this column</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Type. </a:t>
          </a:r>
          <a:r>
            <a:rPr lang="en-US" sz="1300">
              <a:solidFill>
                <a:schemeClr val="dk1"/>
              </a:solidFill>
              <a:effectLst/>
              <a:latin typeface="+mn-lt"/>
              <a:ea typeface="+mn-ea"/>
              <a:cs typeface="+mn-cs"/>
            </a:rPr>
            <a:t> This is a description of the units used for the calculation. In this example, the unit type would be “staff hours”. Table 2 above provides guidance on what units might be entered for each activity.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Financing.</a:t>
          </a:r>
          <a:r>
            <a:rPr lang="en-US" sz="1300">
              <a:solidFill>
                <a:schemeClr val="dk1"/>
              </a:solidFill>
              <a:effectLst/>
              <a:latin typeface="+mn-lt"/>
              <a:ea typeface="+mn-ea"/>
              <a:cs typeface="+mn-cs"/>
            </a:rPr>
            <a:t>  This column was included to allow for costing analysis that is disaggregated by funder.  While it is not necessary to fill this column out, the user may want to include funder information if he/she wants to identify what costs were incurred by what funder. To include this in the calculation, the user would input the relevant funder in the yellow column next to each corresponding line item. </a:t>
          </a:r>
          <a:r>
            <a:rPr lang="en-US" sz="1300" i="1">
              <a:solidFill>
                <a:schemeClr val="dk1"/>
              </a:solidFill>
              <a:effectLst/>
              <a:latin typeface="+mn-lt"/>
              <a:ea typeface="+mn-ea"/>
              <a:cs typeface="+mn-cs"/>
            </a:rPr>
            <a:t>In order for this information to generate automatically, the user </a:t>
          </a:r>
          <a:r>
            <a:rPr lang="en-US" sz="1300" b="1" i="1">
              <a:solidFill>
                <a:schemeClr val="dk1"/>
              </a:solidFill>
              <a:effectLst/>
              <a:latin typeface="+mn-lt"/>
              <a:ea typeface="+mn-ea"/>
              <a:cs typeface="+mn-cs"/>
            </a:rPr>
            <a:t>must</a:t>
          </a:r>
          <a:r>
            <a:rPr lang="en-US" sz="1300" i="1">
              <a:solidFill>
                <a:schemeClr val="dk1"/>
              </a:solidFill>
              <a:effectLst/>
              <a:latin typeface="+mn-lt"/>
              <a:ea typeface="+mn-ea"/>
              <a:cs typeface="+mn-cs"/>
            </a:rPr>
            <a:t> input the name of the funder in both the yellow columns in the INPUT tabs as well as in the column titles (highlighted in green) of the Cost Summary Tab</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Notes and instructions.</a:t>
          </a:r>
          <a:r>
            <a:rPr lang="en-US" sz="1300">
              <a:solidFill>
                <a:schemeClr val="dk1"/>
              </a:solidFill>
              <a:effectLst/>
              <a:latin typeface="+mn-lt"/>
              <a:ea typeface="+mn-ea"/>
              <a:cs typeface="+mn-cs"/>
            </a:rPr>
            <a:t>  While this column is not required for costing estimates, this is very important in this costing tool. Additional description of the line item, such as “Number of hours worked per week (8*5) multiplied by number of staff members; Staff wages per hour $8,” and the source of information should be listed here for future reference. </a:t>
          </a:r>
        </a:p>
        <a:p>
          <a:pPr lvl="0"/>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Additional Input white rows can be added as needed under each of the cost category grey rows. When rows are added, it is important to make sure they sum to the total in the corresponding grey row .</a:t>
          </a:r>
        </a:p>
        <a:p>
          <a:endParaRPr lang="en-US"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317500</xdr:colOff>
      <xdr:row>1</xdr:row>
      <xdr:rowOff>12700</xdr:rowOff>
    </xdr:from>
    <xdr:to>
      <xdr:col>14</xdr:col>
      <xdr:colOff>351006</xdr:colOff>
      <xdr:row>25</xdr:row>
      <xdr:rowOff>127000</xdr:rowOff>
    </xdr:to>
    <xdr:sp macro="" textlink="">
      <xdr:nvSpPr>
        <xdr:cNvPr id="2" name="TextBox 1"/>
        <xdr:cNvSpPr txBox="1"/>
      </xdr:nvSpPr>
      <xdr:spPr>
        <a:xfrm>
          <a:off x="317500" y="203200"/>
          <a:ext cx="9279106" cy="7518400"/>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300" b="1" i="1">
              <a:solidFill>
                <a:schemeClr val="dk1"/>
              </a:solidFill>
              <a:effectLst/>
              <a:latin typeface="+mn-lt"/>
              <a:ea typeface="+mn-ea"/>
              <a:cs typeface="+mn-cs"/>
            </a:rPr>
            <a:t>Operation Phase Input Tabs Information and Instructions:</a:t>
          </a:r>
        </a:p>
        <a:p>
          <a:endParaRPr lang="en-US" sz="1300" baseline="0">
            <a:solidFill>
              <a:schemeClr val="dk1"/>
            </a:solidFill>
            <a:effectLst/>
            <a:latin typeface="+mn-lt"/>
            <a:ea typeface="+mn-ea"/>
            <a:cs typeface="+mn-cs"/>
          </a:endParaRPr>
        </a:p>
        <a:p>
          <a:pPr lvl="0"/>
          <a:r>
            <a:rPr lang="en-US" sz="1300" b="0">
              <a:solidFill>
                <a:schemeClr val="dk1"/>
              </a:solidFill>
              <a:effectLst/>
              <a:latin typeface="+mn-lt"/>
              <a:ea typeface="+mn-ea"/>
              <a:cs typeface="+mn-cs"/>
            </a:rPr>
            <a:t>The </a:t>
          </a:r>
          <a:r>
            <a:rPr lang="en-US" sz="1300" b="1">
              <a:solidFill>
                <a:schemeClr val="dk1"/>
              </a:solidFill>
              <a:effectLst/>
              <a:latin typeface="+mn-lt"/>
              <a:ea typeface="+mn-ea"/>
              <a:cs typeface="+mn-cs"/>
            </a:rPr>
            <a:t>Operation </a:t>
          </a:r>
          <a:r>
            <a:rPr lang="en-US" sz="1300" b="1" baseline="0">
              <a:solidFill>
                <a:schemeClr val="dk1"/>
              </a:solidFill>
              <a:effectLst/>
              <a:latin typeface="+mn-lt"/>
              <a:ea typeface="+mn-ea"/>
              <a:cs typeface="+mn-cs"/>
            </a:rPr>
            <a:t>Phase</a:t>
          </a:r>
          <a:r>
            <a:rPr lang="en-US" sz="1300" b="1">
              <a:solidFill>
                <a:schemeClr val="dk1"/>
              </a:solidFill>
              <a:effectLst/>
              <a:latin typeface="+mn-lt"/>
              <a:ea typeface="+mn-ea"/>
              <a:cs typeface="+mn-cs"/>
            </a:rPr>
            <a:t> of the Open Government Program </a:t>
          </a:r>
          <a:r>
            <a:rPr lang="en-US" sz="1300">
              <a:solidFill>
                <a:schemeClr val="dk1"/>
              </a:solidFill>
              <a:effectLst/>
              <a:latin typeface="+mn-lt"/>
              <a:ea typeface="+mn-ea"/>
              <a:cs typeface="+mn-cs"/>
            </a:rPr>
            <a:t>includes all activities associated with the running of the program once in place. </a:t>
          </a:r>
        </a:p>
        <a:p>
          <a:pPr lvl="0"/>
          <a:endParaRPr lang="en-US" sz="1300">
            <a:solidFill>
              <a:schemeClr val="dk1"/>
            </a:solidFill>
            <a:effectLst/>
            <a:latin typeface="+mn-lt"/>
            <a:ea typeface="+mn-ea"/>
            <a:cs typeface="+mn-cs"/>
          </a:endParaRPr>
        </a:p>
        <a:p>
          <a:pPr lvl="0"/>
          <a:r>
            <a:rPr lang="en-US" sz="1300">
              <a:solidFill>
                <a:schemeClr val="dk1"/>
              </a:solidFill>
              <a:effectLst/>
              <a:latin typeface="+mn-lt"/>
              <a:ea typeface="+mn-ea"/>
              <a:cs typeface="+mn-cs"/>
            </a:rPr>
            <a:t>Key activities include (1) program management, (2) maintenance of equipment, (3) monitoring and evaluation, (4) utilization and (5) refresher trainings. Each of these activities</a:t>
          </a:r>
          <a:r>
            <a:rPr lang="en-US" sz="1300" baseline="0">
              <a:solidFill>
                <a:schemeClr val="dk1"/>
              </a:solidFill>
              <a:effectLst/>
              <a:latin typeface="+mn-lt"/>
              <a:ea typeface="+mn-ea"/>
              <a:cs typeface="+mn-cs"/>
            </a:rPr>
            <a:t> has a separate tab included.</a:t>
          </a:r>
        </a:p>
        <a:p>
          <a:pPr lvl="0"/>
          <a:endParaRPr lang="en-US" sz="1300" baseline="0">
            <a:solidFill>
              <a:schemeClr val="dk1"/>
            </a:solidFill>
            <a:effectLst/>
            <a:latin typeface="+mn-lt"/>
            <a:ea typeface="+mn-ea"/>
            <a:cs typeface="+mn-cs"/>
          </a:endParaRPr>
        </a:p>
        <a:p>
          <a:pPr lvl="0"/>
          <a:r>
            <a:rPr lang="en-US" sz="1300">
              <a:solidFill>
                <a:schemeClr val="dk1"/>
              </a:solidFill>
              <a:effectLst/>
              <a:latin typeface="+mn-lt"/>
              <a:ea typeface="+mn-ea"/>
              <a:cs typeface="+mn-cs"/>
            </a:rPr>
            <a:t>For each activity,</a:t>
          </a:r>
          <a:r>
            <a:rPr lang="en-US" sz="1300" baseline="0">
              <a:solidFill>
                <a:schemeClr val="dk1"/>
              </a:solidFill>
              <a:effectLst/>
              <a:latin typeface="+mn-lt"/>
              <a:ea typeface="+mn-ea"/>
              <a:cs typeface="+mn-cs"/>
            </a:rPr>
            <a:t> the user should identify key costs in the categories outlined and defined in the table to the right of this instruction box.  The user should then go through the columns in each activity tab:</a:t>
          </a:r>
        </a:p>
        <a:p>
          <a:endParaRPr lang="en-US" sz="1300">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Units</a:t>
          </a:r>
          <a:r>
            <a:rPr lang="en-US" sz="1300">
              <a:solidFill>
                <a:schemeClr val="dk1"/>
              </a:solidFill>
              <a:effectLst/>
              <a:latin typeface="+mn-lt"/>
              <a:ea typeface="+mn-ea"/>
              <a:cs typeface="+mn-cs"/>
            </a:rPr>
            <a:t>.  Here the user would enter the number of units for the relevant line items. For example, for salaried labor, this would be number of staff person-hours.  Staff that have the same unit cost can be entered into a single row; however, different staff that have different salaries would need to be entered into different rows which would correspond to their relevant unit costs.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Cost.</a:t>
          </a:r>
          <a:r>
            <a:rPr lang="en-US" sz="1300">
              <a:solidFill>
                <a:schemeClr val="dk1"/>
              </a:solidFill>
              <a:effectLst/>
              <a:latin typeface="+mn-lt"/>
              <a:ea typeface="+mn-ea"/>
              <a:cs typeface="+mn-cs"/>
            </a:rPr>
            <a:t>  This is defined the cost for each individual unit, which the user will also need to input for each relevant line. To continue the example of salaried labor, this would be cost per hour of staff time.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Total.</a:t>
          </a:r>
          <a:r>
            <a:rPr lang="en-US" sz="1300">
              <a:solidFill>
                <a:schemeClr val="dk1"/>
              </a:solidFill>
              <a:effectLst/>
              <a:latin typeface="+mn-lt"/>
              <a:ea typeface="+mn-ea"/>
              <a:cs typeface="+mn-cs"/>
            </a:rPr>
            <a:t>  This is the total cost per phase of a particular cost line.  </a:t>
          </a:r>
          <a:r>
            <a:rPr lang="en-US" sz="1300" i="1">
              <a:solidFill>
                <a:schemeClr val="dk1"/>
              </a:solidFill>
              <a:effectLst/>
              <a:latin typeface="+mn-lt"/>
              <a:ea typeface="+mn-ea"/>
              <a:cs typeface="+mn-cs"/>
            </a:rPr>
            <a:t>Note that this is automatically calculated in the tool, multiplying the units by the unit cost, and as such the user should not input any data into this column</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Unit Type. </a:t>
          </a:r>
          <a:r>
            <a:rPr lang="en-US" sz="1300">
              <a:solidFill>
                <a:schemeClr val="dk1"/>
              </a:solidFill>
              <a:effectLst/>
              <a:latin typeface="+mn-lt"/>
              <a:ea typeface="+mn-ea"/>
              <a:cs typeface="+mn-cs"/>
            </a:rPr>
            <a:t> This is a description of the units used for the calculation. In this example, the unit type would be “staff hours”. Table 2 above provides guidance on what units might be entered for each activity.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Financing.</a:t>
          </a:r>
          <a:r>
            <a:rPr lang="en-US" sz="1300">
              <a:solidFill>
                <a:schemeClr val="dk1"/>
              </a:solidFill>
              <a:effectLst/>
              <a:latin typeface="+mn-lt"/>
              <a:ea typeface="+mn-ea"/>
              <a:cs typeface="+mn-cs"/>
            </a:rPr>
            <a:t>  This column was included to allow for costing analysis that is disaggregated by funder.  While it is not necessary to fill this column out, the user may want to include funder information if he/she wants to identify what costs were incurred by what funder. To include this in the calculation, the user would input the relevant funder in the yellow column next to each corresponding line item. </a:t>
          </a:r>
          <a:r>
            <a:rPr lang="en-US" sz="1300" i="1">
              <a:solidFill>
                <a:schemeClr val="dk1"/>
              </a:solidFill>
              <a:effectLst/>
              <a:latin typeface="+mn-lt"/>
              <a:ea typeface="+mn-ea"/>
              <a:cs typeface="+mn-cs"/>
            </a:rPr>
            <a:t>In order for this information to generate automatically, the user </a:t>
          </a:r>
          <a:r>
            <a:rPr lang="en-US" sz="1300" b="1" i="1">
              <a:solidFill>
                <a:schemeClr val="dk1"/>
              </a:solidFill>
              <a:effectLst/>
              <a:latin typeface="+mn-lt"/>
              <a:ea typeface="+mn-ea"/>
              <a:cs typeface="+mn-cs"/>
            </a:rPr>
            <a:t>must</a:t>
          </a:r>
          <a:r>
            <a:rPr lang="en-US" sz="1300" i="1">
              <a:solidFill>
                <a:schemeClr val="dk1"/>
              </a:solidFill>
              <a:effectLst/>
              <a:latin typeface="+mn-lt"/>
              <a:ea typeface="+mn-ea"/>
              <a:cs typeface="+mn-cs"/>
            </a:rPr>
            <a:t> input the name of the funder in both the yellow columns in the INPUT tabs as well as in the column titles (highlighted in green) of the Cost Summary Tab</a:t>
          </a:r>
          <a:r>
            <a:rPr lang="en-US" sz="1300">
              <a:solidFill>
                <a:schemeClr val="dk1"/>
              </a:solidFill>
              <a:effectLst/>
              <a:latin typeface="+mn-lt"/>
              <a:ea typeface="+mn-ea"/>
              <a:cs typeface="+mn-cs"/>
            </a:rPr>
            <a:t>.  </a:t>
          </a:r>
        </a:p>
        <a:p>
          <a:pPr lvl="0"/>
          <a:endParaRPr lang="en-US" sz="1300" b="1">
            <a:solidFill>
              <a:schemeClr val="dk1"/>
            </a:solidFill>
            <a:effectLst/>
            <a:latin typeface="+mn-lt"/>
            <a:ea typeface="+mn-ea"/>
            <a:cs typeface="+mn-cs"/>
          </a:endParaRPr>
        </a:p>
        <a:p>
          <a:pPr lvl="1"/>
          <a:r>
            <a:rPr lang="en-US" sz="1300" b="1">
              <a:solidFill>
                <a:schemeClr val="dk1"/>
              </a:solidFill>
              <a:effectLst/>
              <a:latin typeface="+mn-lt"/>
              <a:ea typeface="+mn-ea"/>
              <a:cs typeface="+mn-cs"/>
            </a:rPr>
            <a:t>&gt; Notes and instructions.</a:t>
          </a:r>
          <a:r>
            <a:rPr lang="en-US" sz="1300">
              <a:solidFill>
                <a:schemeClr val="dk1"/>
              </a:solidFill>
              <a:effectLst/>
              <a:latin typeface="+mn-lt"/>
              <a:ea typeface="+mn-ea"/>
              <a:cs typeface="+mn-cs"/>
            </a:rPr>
            <a:t>  While this column is not required for costing estimates, this is very important in this costing tool. Additional description of the line item, such as “Number of hours worked per week (8*5) multiplied by number of staff members; Staff wages per hour $8,” and the source of information should be listed here for future reference. </a:t>
          </a:r>
        </a:p>
        <a:p>
          <a:pPr lvl="0"/>
          <a:endParaRPr lang="en-US" sz="1300">
            <a:solidFill>
              <a:schemeClr val="dk1"/>
            </a:solidFill>
            <a:effectLst/>
            <a:latin typeface="+mn-lt"/>
            <a:ea typeface="+mn-ea"/>
            <a:cs typeface="+mn-cs"/>
          </a:endParaRPr>
        </a:p>
        <a:p>
          <a:r>
            <a:rPr lang="en-US" sz="1300">
              <a:solidFill>
                <a:schemeClr val="dk1"/>
              </a:solidFill>
              <a:effectLst/>
              <a:latin typeface="+mn-lt"/>
              <a:ea typeface="+mn-ea"/>
              <a:cs typeface="+mn-cs"/>
            </a:rPr>
            <a:t>Additional Input white rows can be added as needed under each of the cost category grey rows. When rows are added, it is important to make sure they sum to the total in the corresponding grey row .</a:t>
          </a:r>
        </a:p>
        <a:p>
          <a:endParaRPr lang="en-US" sz="13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vissapragada/Downloads/OpenGovCostingTool_6.16.17_NJ%20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Use"/>
      <sheetName val="Output Tabs-&gt;"/>
      <sheetName val="Cost Summary"/>
      <sheetName val="Input Tabs -&gt;"/>
      <sheetName val="Setup-&gt;"/>
      <sheetName val="Planning"/>
      <sheetName val="Development of Systems"/>
      <sheetName val="Advocacy"/>
      <sheetName val="InstallationandImplementation-&gt;"/>
      <sheetName val="Legislation"/>
      <sheetName val="Promotion"/>
      <sheetName val="Initial Training"/>
      <sheetName val="Operation-&gt;"/>
      <sheetName val="Program Management"/>
      <sheetName val="Equipment Maintenance"/>
      <sheetName val="Monitoring and Eval"/>
      <sheetName val="Utilization"/>
      <sheetName val="Recurrent Training"/>
    </sheetNames>
    <sheetDataSet>
      <sheetData sheetId="0" refreshError="1"/>
      <sheetData sheetId="1" refreshError="1"/>
      <sheetData sheetId="2">
        <row r="10">
          <cell r="C10" t="str">
            <v>Line Item Calculation</v>
          </cell>
          <cell r="D10" t="str">
            <v>Lump Sum Calculation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4" zoomScaleNormal="94" zoomScalePageLayoutView="94" workbookViewId="0">
      <selection activeCell="L29" sqref="L29"/>
    </sheetView>
  </sheetViews>
  <sheetFormatPr baseColWidth="10" defaultColWidth="11.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
  <sheetViews>
    <sheetView workbookViewId="0">
      <selection activeCell="E20" sqref="E20"/>
    </sheetView>
  </sheetViews>
  <sheetFormatPr baseColWidth="10" defaultColWidth="8.6640625" defaultRowHeight="15" x14ac:dyDescent="0.2"/>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B4:AC107"/>
  <sheetViews>
    <sheetView showGridLines="0" tabSelected="1" topLeftCell="A8" zoomScale="82" zoomScaleNormal="75" zoomScalePageLayoutView="75" workbookViewId="0">
      <selection activeCell="C84" sqref="C84"/>
    </sheetView>
  </sheetViews>
  <sheetFormatPr baseColWidth="10" defaultColWidth="8.33203125" defaultRowHeight="15" x14ac:dyDescent="0.2"/>
  <cols>
    <col min="1" max="1" width="6.83203125" style="2" customWidth="1"/>
    <col min="2" max="2" width="34.83203125" style="71" customWidth="1"/>
    <col min="3" max="3" width="16.33203125" style="218" customWidth="1"/>
    <col min="4" max="4" width="14" style="71" customWidth="1"/>
    <col min="5" max="5" width="14.1640625" style="71" customWidth="1"/>
    <col min="6" max="6" width="13.33203125" style="71" customWidth="1"/>
    <col min="7" max="7" width="21.5" style="2" hidden="1" customWidth="1"/>
    <col min="8" max="8" width="21.33203125" style="3" hidden="1" customWidth="1"/>
    <col min="9" max="9" width="11.6640625" style="3" customWidth="1"/>
    <col min="10" max="10" width="48.1640625" style="3" customWidth="1"/>
    <col min="11" max="11" width="11.6640625" style="3" customWidth="1"/>
    <col min="12" max="12" width="12.83203125" style="3" customWidth="1"/>
    <col min="13" max="13" width="13.6640625" style="3" customWidth="1"/>
    <col min="14" max="14" width="9.33203125" style="3" bestFit="1" customWidth="1"/>
    <col min="15" max="29" width="8.33203125" style="3"/>
    <col min="30" max="16384" width="8.33203125" style="2"/>
  </cols>
  <sheetData>
    <row r="4" spans="2:29" ht="21" x14ac:dyDescent="0.25">
      <c r="B4" s="147" t="s">
        <v>49</v>
      </c>
      <c r="J4" s="144" t="s">
        <v>16</v>
      </c>
    </row>
    <row r="5" spans="2:29" ht="19" x14ac:dyDescent="0.25">
      <c r="B5" s="70"/>
      <c r="J5" s="145" t="s">
        <v>17</v>
      </c>
    </row>
    <row r="6" spans="2:29" ht="31" thickBot="1" x14ac:dyDescent="0.25">
      <c r="B6" s="72"/>
      <c r="C6" s="219" t="s">
        <v>17</v>
      </c>
      <c r="D6" s="73" t="s">
        <v>18</v>
      </c>
    </row>
    <row r="7" spans="2:29" ht="17" x14ac:dyDescent="0.2">
      <c r="B7" s="107" t="s">
        <v>50</v>
      </c>
      <c r="C7" s="220">
        <f>C22</f>
        <v>1635713.9001909546</v>
      </c>
      <c r="D7" s="108">
        <f>D22</f>
        <v>0</v>
      </c>
      <c r="J7" s="2"/>
      <c r="L7" s="233" t="s">
        <v>15</v>
      </c>
      <c r="M7" s="234"/>
      <c r="N7" s="234"/>
      <c r="O7" s="235"/>
    </row>
    <row r="8" spans="2:29" x14ac:dyDescent="0.2">
      <c r="B8" s="72"/>
      <c r="J8" s="2"/>
      <c r="L8" s="61" t="s">
        <v>26</v>
      </c>
      <c r="M8" s="67">
        <f>N8</f>
        <v>2985</v>
      </c>
      <c r="N8" s="67">
        <f>INDEX(C11:D11, MATCH($J$5, $C$10:$D$10,0))</f>
        <v>2985</v>
      </c>
      <c r="O8" s="67"/>
    </row>
    <row r="9" spans="2:29" ht="16" x14ac:dyDescent="0.2">
      <c r="B9" s="236" t="s">
        <v>51</v>
      </c>
      <c r="C9" s="236"/>
      <c r="D9" s="236"/>
      <c r="E9" s="236"/>
      <c r="L9" s="61" t="s">
        <v>43</v>
      </c>
      <c r="M9" s="67">
        <f>N8</f>
        <v>2985</v>
      </c>
      <c r="N9" s="67">
        <f>INDEX(C12:D12, MATCH($J$5, $C$10:$D$10,0))</f>
        <v>30198.900190954642</v>
      </c>
      <c r="O9" s="67">
        <f>N9</f>
        <v>30198.900190954642</v>
      </c>
    </row>
    <row r="10" spans="2:29" ht="48" x14ac:dyDescent="0.2">
      <c r="B10" s="109" t="s">
        <v>5</v>
      </c>
      <c r="C10" s="221" t="s">
        <v>17</v>
      </c>
      <c r="D10" s="110" t="s">
        <v>18</v>
      </c>
      <c r="E10" s="110" t="s">
        <v>20</v>
      </c>
      <c r="F10" s="75"/>
      <c r="G10" s="119" t="s">
        <v>20</v>
      </c>
      <c r="H10" s="119" t="s">
        <v>21</v>
      </c>
      <c r="L10" s="61" t="s">
        <v>27</v>
      </c>
      <c r="M10" s="67">
        <f t="shared" ref="M10:M16" si="0">M9+N9</f>
        <v>33183.900190954642</v>
      </c>
      <c r="N10" s="67">
        <f>INDEX(C13:D13, MATCH($J$5, $C$10:$D$10,0))</f>
        <v>1500</v>
      </c>
      <c r="O10" s="67">
        <f t="shared" ref="O10:O16" si="1">N10</f>
        <v>1500</v>
      </c>
      <c r="Y10" s="2"/>
      <c r="Z10" s="2"/>
      <c r="AA10" s="2"/>
      <c r="AB10" s="2"/>
      <c r="AC10" s="2"/>
    </row>
    <row r="11" spans="2:29" ht="16" x14ac:dyDescent="0.2">
      <c r="B11" s="111" t="s">
        <v>26</v>
      </c>
      <c r="C11" s="222">
        <f>Planning!D36</f>
        <v>2985</v>
      </c>
      <c r="D11" s="112">
        <f>Planning!E38</f>
        <v>0</v>
      </c>
      <c r="E11" s="113">
        <f>INDEX(G11:H11,MATCH($E$10,$G$10:$H$10,0))</f>
        <v>1.8248912598049871E-3</v>
      </c>
      <c r="F11" s="75"/>
      <c r="G11" s="120">
        <f t="shared" ref="G11:G18" si="2">C11/$C$22</f>
        <v>1.8248912598049871E-3</v>
      </c>
      <c r="H11" s="121" t="e">
        <f t="shared" ref="H11:H18" si="3">D11/$D$22</f>
        <v>#DIV/0!</v>
      </c>
      <c r="L11" s="61" t="s">
        <v>28</v>
      </c>
      <c r="M11" s="67">
        <f t="shared" si="0"/>
        <v>34683.900190954642</v>
      </c>
      <c r="N11" s="67">
        <f t="shared" ref="N11:N15" si="4">INDEX(C14:D14, MATCH($J$5, $C$10:$D$10,0))</f>
        <v>0</v>
      </c>
      <c r="O11" s="67">
        <f t="shared" si="1"/>
        <v>0</v>
      </c>
      <c r="Y11" s="2"/>
      <c r="Z11" s="2"/>
      <c r="AA11" s="2"/>
      <c r="AB11" s="2"/>
      <c r="AC11" s="2"/>
    </row>
    <row r="12" spans="2:29" ht="16" x14ac:dyDescent="0.2">
      <c r="B12" s="111" t="s">
        <v>43</v>
      </c>
      <c r="C12" s="222">
        <f>'Development of Systems'!D49</f>
        <v>30198.900190954642</v>
      </c>
      <c r="D12" s="112">
        <f>'Development of Systems'!E51</f>
        <v>0</v>
      </c>
      <c r="E12" s="113">
        <f>INDEX(G12:H12,MATCH($E$10,$G$10:$H$10,0))</f>
        <v>1.8462214075107633E-2</v>
      </c>
      <c r="F12" s="75"/>
      <c r="G12" s="122">
        <f t="shared" si="2"/>
        <v>1.8462214075107633E-2</v>
      </c>
      <c r="H12" s="123" t="e">
        <f t="shared" si="3"/>
        <v>#DIV/0!</v>
      </c>
      <c r="L12" s="61" t="s">
        <v>29</v>
      </c>
      <c r="M12" s="67">
        <f t="shared" si="0"/>
        <v>34683.900190954642</v>
      </c>
      <c r="N12" s="67">
        <f t="shared" si="4"/>
        <v>430</v>
      </c>
      <c r="O12" s="67">
        <f t="shared" si="1"/>
        <v>430</v>
      </c>
      <c r="Y12" s="2"/>
      <c r="Z12" s="2"/>
      <c r="AA12" s="2"/>
      <c r="AB12" s="2"/>
      <c r="AC12" s="2"/>
    </row>
    <row r="13" spans="2:29" ht="16" x14ac:dyDescent="0.2">
      <c r="B13" s="111" t="s">
        <v>27</v>
      </c>
      <c r="C13" s="222">
        <f>Advocacy!D31</f>
        <v>1500</v>
      </c>
      <c r="D13" s="112">
        <f>Advocacy!E33</f>
        <v>0</v>
      </c>
      <c r="E13" s="113">
        <f t="shared" ref="E13:E22" si="5">INDEX(G13:H13,MATCH($E$10,$G$10:$H$10,0))</f>
        <v>9.1703078382160158E-4</v>
      </c>
      <c r="F13" s="75"/>
      <c r="G13" s="122">
        <f t="shared" si="2"/>
        <v>9.1703078382160158E-4</v>
      </c>
      <c r="H13" s="123" t="e">
        <f t="shared" si="3"/>
        <v>#DIV/0!</v>
      </c>
      <c r="L13" s="61" t="s">
        <v>44</v>
      </c>
      <c r="M13" s="67">
        <f t="shared" si="0"/>
        <v>35113.900190954642</v>
      </c>
      <c r="N13" s="67">
        <f t="shared" si="4"/>
        <v>31000</v>
      </c>
      <c r="O13" s="67">
        <f t="shared" si="1"/>
        <v>31000</v>
      </c>
      <c r="Y13" s="2"/>
      <c r="Z13" s="2"/>
      <c r="AA13" s="2"/>
      <c r="AB13" s="2"/>
      <c r="AC13" s="2"/>
    </row>
    <row r="14" spans="2:29" ht="16" x14ac:dyDescent="0.2">
      <c r="B14" s="111" t="s">
        <v>28</v>
      </c>
      <c r="C14" s="222">
        <f>Legislation!D30</f>
        <v>0</v>
      </c>
      <c r="D14" s="112">
        <f>Legislation!E32</f>
        <v>0</v>
      </c>
      <c r="E14" s="113">
        <f t="shared" si="5"/>
        <v>0</v>
      </c>
      <c r="F14" s="75"/>
      <c r="G14" s="122">
        <f t="shared" si="2"/>
        <v>0</v>
      </c>
      <c r="H14" s="123" t="e">
        <f t="shared" si="3"/>
        <v>#DIV/0!</v>
      </c>
      <c r="L14" s="61" t="s">
        <v>30</v>
      </c>
      <c r="M14" s="67">
        <f t="shared" si="0"/>
        <v>66113.90019095465</v>
      </c>
      <c r="N14" s="67">
        <f t="shared" si="4"/>
        <v>1560000</v>
      </c>
      <c r="O14" s="67">
        <f t="shared" si="1"/>
        <v>1560000</v>
      </c>
      <c r="Y14" s="2"/>
      <c r="Z14" s="2"/>
      <c r="AA14" s="2"/>
      <c r="AB14" s="2"/>
      <c r="AC14" s="2"/>
    </row>
    <row r="15" spans="2:29" ht="16" x14ac:dyDescent="0.2">
      <c r="B15" s="111" t="s">
        <v>29</v>
      </c>
      <c r="C15" s="222">
        <f>Promotion!D32</f>
        <v>430</v>
      </c>
      <c r="D15" s="112">
        <f>Promotion!E34</f>
        <v>0</v>
      </c>
      <c r="E15" s="113">
        <f t="shared" si="5"/>
        <v>2.6288215802885913E-4</v>
      </c>
      <c r="F15" s="75"/>
      <c r="G15" s="122">
        <f t="shared" si="2"/>
        <v>2.6288215802885913E-4</v>
      </c>
      <c r="H15" s="123" t="e">
        <f t="shared" si="3"/>
        <v>#DIV/0!</v>
      </c>
      <c r="L15" s="62" t="s">
        <v>45</v>
      </c>
      <c r="M15" s="67">
        <f t="shared" si="0"/>
        <v>1626113.9001909546</v>
      </c>
      <c r="N15" s="67">
        <f t="shared" si="4"/>
        <v>2000</v>
      </c>
      <c r="O15" s="67">
        <f t="shared" si="1"/>
        <v>2000</v>
      </c>
      <c r="Y15" s="2"/>
      <c r="Z15" s="2"/>
      <c r="AA15" s="2"/>
      <c r="AB15" s="2"/>
      <c r="AC15" s="2"/>
    </row>
    <row r="16" spans="2:29" ht="16" x14ac:dyDescent="0.2">
      <c r="B16" s="111" t="s">
        <v>44</v>
      </c>
      <c r="C16" s="222">
        <f>'Initial Training'!D31</f>
        <v>31000</v>
      </c>
      <c r="D16" s="112">
        <f>'Initial Training'!E33</f>
        <v>0</v>
      </c>
      <c r="E16" s="113">
        <f t="shared" si="5"/>
        <v>1.8951969532313099E-2</v>
      </c>
      <c r="F16" s="75"/>
      <c r="G16" s="122">
        <f t="shared" si="2"/>
        <v>1.8951969532313099E-2</v>
      </c>
      <c r="H16" s="123" t="e">
        <f t="shared" si="3"/>
        <v>#DIV/0!</v>
      </c>
      <c r="L16" s="62" t="s">
        <v>31</v>
      </c>
      <c r="M16" s="67">
        <f t="shared" si="0"/>
        <v>1628113.9001909546</v>
      </c>
      <c r="N16" s="67">
        <f>INDEX(C19:D19, MATCH($J$5, $C$10:$D$10,0))</f>
        <v>0</v>
      </c>
      <c r="O16" s="67">
        <f t="shared" si="1"/>
        <v>0</v>
      </c>
      <c r="Y16" s="2"/>
      <c r="Z16" s="2"/>
      <c r="AA16" s="2"/>
      <c r="AB16" s="2"/>
      <c r="AC16" s="2"/>
    </row>
    <row r="17" spans="2:29" ht="16" x14ac:dyDescent="0.2">
      <c r="B17" s="111" t="s">
        <v>30</v>
      </c>
      <c r="C17" s="222">
        <f>'Program Management'!D30</f>
        <v>1560000</v>
      </c>
      <c r="D17" s="112">
        <f>'Program Management'!E32</f>
        <v>0</v>
      </c>
      <c r="E17" s="113">
        <f>INDEX(G17:H17,MATCH($E$10,$G$10:$H$10,0))</f>
        <v>0.95371201517446558</v>
      </c>
      <c r="F17" s="75"/>
      <c r="G17" s="122">
        <f t="shared" si="2"/>
        <v>0.95371201517446558</v>
      </c>
      <c r="H17" s="123" t="e">
        <f t="shared" si="3"/>
        <v>#DIV/0!</v>
      </c>
      <c r="L17" s="62" t="s">
        <v>32</v>
      </c>
      <c r="M17" s="67">
        <f t="shared" ref="M17" si="6">M16+N16</f>
        <v>1628113.9001909546</v>
      </c>
      <c r="N17" s="67">
        <f>INDEX(C20:D20, MATCH($J$5, $C$10:$D$10,0))</f>
        <v>0</v>
      </c>
      <c r="O17" s="67">
        <f t="shared" ref="O17" si="7">N17</f>
        <v>0</v>
      </c>
      <c r="Y17" s="2"/>
      <c r="Z17" s="2"/>
      <c r="AA17" s="2"/>
      <c r="AB17" s="2"/>
      <c r="AC17" s="2"/>
    </row>
    <row r="18" spans="2:29" ht="16" customHeight="1" x14ac:dyDescent="0.2">
      <c r="B18" s="114" t="s">
        <v>45</v>
      </c>
      <c r="C18" s="223">
        <f>'Equitment Maintenance'!D31</f>
        <v>2000</v>
      </c>
      <c r="D18" s="115">
        <f>'Equitment Maintenance'!E33</f>
        <v>0</v>
      </c>
      <c r="E18" s="113">
        <f>INDEX(G18:H18,MATCH($E$10,$G$10:$H$10,0))</f>
        <v>1.2227077117621353E-3</v>
      </c>
      <c r="F18" s="75"/>
      <c r="G18" s="124">
        <f t="shared" si="2"/>
        <v>1.2227077117621353E-3</v>
      </c>
      <c r="H18" s="125" t="e">
        <f t="shared" si="3"/>
        <v>#DIV/0!</v>
      </c>
      <c r="L18" s="65" t="s">
        <v>46</v>
      </c>
      <c r="M18" s="68">
        <f>M17+N17</f>
        <v>1628113.9001909546</v>
      </c>
      <c r="N18" s="68">
        <f>INDEX(C21:D21, MATCH($J$5, $C$10:$D$10,0))</f>
        <v>7600</v>
      </c>
      <c r="O18" s="68">
        <f>N18</f>
        <v>7600</v>
      </c>
      <c r="Y18" s="2"/>
      <c r="Z18" s="2"/>
      <c r="AA18" s="2"/>
      <c r="AB18" s="2"/>
      <c r="AC18" s="2"/>
    </row>
    <row r="19" spans="2:29" ht="16" customHeight="1" x14ac:dyDescent="0.2">
      <c r="B19" s="114" t="s">
        <v>31</v>
      </c>
      <c r="C19" s="223">
        <f>'Monitoring and Eval'!D31</f>
        <v>0</v>
      </c>
      <c r="D19" s="115">
        <f>'Monitoring and Eval'!E33</f>
        <v>0</v>
      </c>
      <c r="E19" s="113">
        <f t="shared" ref="E19:E21" si="8">INDEX(G19:H19,MATCH($E$10,$G$10:$H$10,0))</f>
        <v>0</v>
      </c>
      <c r="F19" s="75"/>
      <c r="G19" s="124">
        <f t="shared" ref="G19:G21" si="9">C19/$C$22</f>
        <v>0</v>
      </c>
      <c r="H19" s="125" t="e">
        <f t="shared" ref="H19:H21" si="10">D19/$D$22</f>
        <v>#DIV/0!</v>
      </c>
      <c r="L19" s="66" t="s">
        <v>4</v>
      </c>
      <c r="M19" s="69">
        <v>0</v>
      </c>
      <c r="N19" s="69">
        <f>INDEX(C22:D22, MATCH($J$5, $C$10:$D$10,0))</f>
        <v>1635713.9001909546</v>
      </c>
      <c r="O19" s="69">
        <f>N19</f>
        <v>1635713.9001909546</v>
      </c>
      <c r="Y19" s="2"/>
      <c r="Z19" s="2"/>
      <c r="AA19" s="2"/>
      <c r="AB19" s="2"/>
      <c r="AC19" s="2"/>
    </row>
    <row r="20" spans="2:29" ht="16" customHeight="1" x14ac:dyDescent="0.2">
      <c r="B20" s="114" t="s">
        <v>32</v>
      </c>
      <c r="C20" s="223">
        <f>Utilization!D30</f>
        <v>0</v>
      </c>
      <c r="D20" s="115">
        <f>Utilization!E32</f>
        <v>0</v>
      </c>
      <c r="E20" s="113">
        <f t="shared" si="8"/>
        <v>0</v>
      </c>
      <c r="F20" s="75"/>
      <c r="G20" s="124">
        <f t="shared" si="9"/>
        <v>0</v>
      </c>
      <c r="H20" s="125" t="e">
        <f t="shared" si="10"/>
        <v>#DIV/0!</v>
      </c>
      <c r="Y20" s="2"/>
      <c r="Z20" s="2"/>
      <c r="AA20" s="2"/>
      <c r="AB20" s="2"/>
      <c r="AC20" s="2"/>
    </row>
    <row r="21" spans="2:29" ht="16" customHeight="1" x14ac:dyDescent="0.2">
      <c r="B21" s="114" t="s">
        <v>46</v>
      </c>
      <c r="C21" s="223">
        <f>'Recurrent Training'!D32</f>
        <v>7600</v>
      </c>
      <c r="D21" s="115">
        <f>'Recurrent Training'!E34</f>
        <v>0</v>
      </c>
      <c r="E21" s="113">
        <f t="shared" si="8"/>
        <v>4.6462893046961143E-3</v>
      </c>
      <c r="F21" s="75"/>
      <c r="G21" s="124">
        <f t="shared" si="9"/>
        <v>4.6462893046961143E-3</v>
      </c>
      <c r="H21" s="125" t="e">
        <f t="shared" si="10"/>
        <v>#DIV/0!</v>
      </c>
      <c r="Y21" s="2"/>
      <c r="Z21" s="2"/>
      <c r="AA21" s="2"/>
      <c r="AB21" s="2"/>
      <c r="AC21" s="2"/>
    </row>
    <row r="22" spans="2:29" ht="16" x14ac:dyDescent="0.2">
      <c r="B22" s="116" t="s">
        <v>4</v>
      </c>
      <c r="C22" s="117">
        <f>SUM(C11:C21)</f>
        <v>1635713.9001909546</v>
      </c>
      <c r="D22" s="117">
        <f>SUM(D11:D21)</f>
        <v>0</v>
      </c>
      <c r="E22" s="118">
        <f t="shared" si="5"/>
        <v>1</v>
      </c>
      <c r="G22" s="126">
        <f>C22/$C$22</f>
        <v>1</v>
      </c>
      <c r="H22" s="127" t="e">
        <f>D22/$D$22</f>
        <v>#DIV/0!</v>
      </c>
      <c r="Y22" s="2"/>
      <c r="Z22" s="2"/>
      <c r="AA22" s="2"/>
      <c r="AB22" s="2"/>
      <c r="AC22" s="2"/>
    </row>
    <row r="23" spans="2:29" ht="16" x14ac:dyDescent="0.2">
      <c r="B23" s="152"/>
      <c r="C23" s="153"/>
      <c r="D23" s="153"/>
      <c r="E23" s="154"/>
      <c r="G23" s="126"/>
      <c r="H23" s="127"/>
      <c r="Y23" s="2"/>
      <c r="Z23" s="2"/>
      <c r="AA23" s="2"/>
      <c r="AB23" s="2"/>
      <c r="AC23" s="2"/>
    </row>
    <row r="24" spans="2:29" s="3" customFormat="1" ht="16" x14ac:dyDescent="0.2">
      <c r="B24" s="152"/>
      <c r="C24" s="153"/>
      <c r="D24" s="153"/>
      <c r="E24" s="154"/>
      <c r="F24" s="75"/>
      <c r="G24" s="155"/>
      <c r="H24" s="156"/>
    </row>
    <row r="25" spans="2:29" x14ac:dyDescent="0.2">
      <c r="B25" s="72"/>
    </row>
    <row r="26" spans="2:29" ht="16" x14ac:dyDescent="0.2">
      <c r="B26" s="236" t="s">
        <v>47</v>
      </c>
      <c r="C26" s="236"/>
      <c r="D26" s="236"/>
      <c r="E26" s="236"/>
      <c r="J26" s="2"/>
      <c r="L26" s="2"/>
      <c r="M26" s="2"/>
      <c r="N26" s="2"/>
      <c r="O26" s="2"/>
    </row>
    <row r="27" spans="2:29" ht="31" x14ac:dyDescent="0.25">
      <c r="B27" s="74" t="s">
        <v>5</v>
      </c>
      <c r="C27" s="219" t="s">
        <v>17</v>
      </c>
      <c r="D27" s="73" t="s">
        <v>18</v>
      </c>
      <c r="E27" s="73" t="s">
        <v>21</v>
      </c>
      <c r="J27" s="144" t="s">
        <v>16</v>
      </c>
      <c r="L27" s="2"/>
      <c r="M27" s="2"/>
      <c r="N27" s="2"/>
      <c r="O27" s="2"/>
    </row>
    <row r="28" spans="2:29" ht="19" x14ac:dyDescent="0.25">
      <c r="B28" s="80" t="s">
        <v>37</v>
      </c>
      <c r="C28" s="224">
        <f>SUM(Planning!D5,'Development of Systems'!D5,Advocacy!D5,Legislation!D5,Promotion!D5,'Initial Training'!D5,'Program Management'!D5,'Equitment Maintenance'!D5,'Monitoring and Eval'!D5,Utilization!D5,'Recurrent Training'!D5)</f>
        <v>1626843.6305732485</v>
      </c>
      <c r="D28" s="63"/>
      <c r="E28" s="79" t="e">
        <f t="shared" ref="E28:E39" si="11">INDEX(G30:H30,MATCH($E$27,$G$29:$H$29,0))</f>
        <v>#DIV/0!</v>
      </c>
      <c r="J28" s="145" t="s">
        <v>17</v>
      </c>
      <c r="L28" s="2"/>
      <c r="M28" s="2"/>
      <c r="N28" s="2"/>
      <c r="O28" s="2"/>
    </row>
    <row r="29" spans="2:29" ht="21" customHeight="1" x14ac:dyDescent="0.2">
      <c r="B29" s="80" t="s">
        <v>33</v>
      </c>
      <c r="C29" s="224">
        <f>SUM(Planning!D8,'Development of Systems'!D23,Advocacy!D7,Legislation!D7,Promotion!D7,'Initial Training'!D8,'Program Management'!D10,'Equitment Maintenance'!D8,'Monitoring and Eval'!D8,Utilization!D7,'Recurrent Training'!D8)</f>
        <v>960</v>
      </c>
      <c r="D29" s="63"/>
      <c r="E29" s="79" t="e">
        <f t="shared" si="11"/>
        <v>#DIV/0!</v>
      </c>
      <c r="F29" s="75"/>
      <c r="G29" s="26" t="s">
        <v>20</v>
      </c>
      <c r="H29" s="26" t="s">
        <v>21</v>
      </c>
      <c r="L29" s="2"/>
      <c r="M29" s="2"/>
      <c r="N29" s="2"/>
      <c r="O29" s="2"/>
      <c r="Y29" s="2"/>
      <c r="Z29" s="2"/>
      <c r="AA29" s="2"/>
      <c r="AB29" s="2"/>
      <c r="AC29" s="2"/>
    </row>
    <row r="30" spans="2:29" x14ac:dyDescent="0.2">
      <c r="B30" s="81" t="s">
        <v>41</v>
      </c>
      <c r="C30" s="224">
        <f>SUM(Planning!D11,'Development of Systems'!D25,Advocacy!D9,Legislation!D9,Promotion!D9,'Initial Training'!D10,'Program Management'!D12,'Equitment Maintenance'!D10,'Monitoring and Eval'!D10,Utilization!D9,'Recurrent Training'!D10)</f>
        <v>0</v>
      </c>
      <c r="D30" s="63"/>
      <c r="E30" s="79" t="e">
        <f t="shared" si="11"/>
        <v>#DIV/0!</v>
      </c>
      <c r="F30" s="75"/>
      <c r="G30" s="24">
        <f t="shared" ref="G30:G41" si="12">C28/$C$39</f>
        <v>0.99457712646651053</v>
      </c>
      <c r="H30" s="25" t="e">
        <f t="shared" ref="H30:H41" si="13">D28/$D$39</f>
        <v>#DIV/0!</v>
      </c>
      <c r="L30" s="2"/>
      <c r="M30" s="2"/>
      <c r="N30" s="2"/>
      <c r="O30" s="2"/>
      <c r="Y30" s="2"/>
      <c r="Z30" s="2"/>
      <c r="AA30" s="2"/>
      <c r="AB30" s="2"/>
      <c r="AC30" s="2"/>
    </row>
    <row r="31" spans="2:29" ht="16" thickBot="1" x14ac:dyDescent="0.25">
      <c r="B31" s="81" t="s">
        <v>38</v>
      </c>
      <c r="C31" s="224">
        <f>SUM(Planning!D13,'Development of Systems'!D27,Advocacy!D11,Legislation!D11,Promotion!D11,'Initial Training'!D12,'Program Management'!D14,'Equitment Maintenance'!D12,'Monitoring and Eval'!D12,Utilization!D11,'Recurrent Training'!D12)</f>
        <v>1625</v>
      </c>
      <c r="D31" s="63"/>
      <c r="E31" s="79" t="e">
        <f t="shared" si="11"/>
        <v>#DIV/0!</v>
      </c>
      <c r="F31" s="75"/>
      <c r="G31" s="24">
        <f t="shared" si="12"/>
        <v>5.8689970164582488E-4</v>
      </c>
      <c r="H31" s="25" t="e">
        <f t="shared" si="13"/>
        <v>#DIV/0!</v>
      </c>
      <c r="L31" s="2"/>
      <c r="M31" s="2"/>
      <c r="N31" s="2"/>
      <c r="O31" s="2"/>
      <c r="Y31" s="2"/>
      <c r="Z31" s="2"/>
      <c r="AA31" s="2"/>
      <c r="AB31" s="2"/>
      <c r="AC31" s="2"/>
    </row>
    <row r="32" spans="2:29" x14ac:dyDescent="0.2">
      <c r="B32" s="80" t="s">
        <v>39</v>
      </c>
      <c r="C32" s="224">
        <f>SUM(Planning!D16,'Development of Systems'!D29,Advocacy!D14,Legislation!D13,Promotion!D13,'Initial Training'!D16,'Program Management'!D16,'Equitment Maintenance'!D14,'Monitoring and Eval'!D14,Utilization!D13,'Recurrent Training'!D14)</f>
        <v>3635.2696177062371</v>
      </c>
      <c r="D32" s="63"/>
      <c r="E32" s="79" t="e">
        <f t="shared" si="11"/>
        <v>#DIV/0!</v>
      </c>
      <c r="F32" s="75"/>
      <c r="G32" s="24">
        <f t="shared" si="12"/>
        <v>0</v>
      </c>
      <c r="H32" s="25" t="e">
        <f t="shared" si="13"/>
        <v>#DIV/0!</v>
      </c>
      <c r="L32" s="233" t="s">
        <v>14</v>
      </c>
      <c r="M32" s="234"/>
      <c r="N32" s="234"/>
      <c r="O32" s="235"/>
      <c r="Y32" s="2"/>
      <c r="Z32" s="2"/>
      <c r="AA32" s="2"/>
      <c r="AB32" s="2"/>
      <c r="AC32" s="2"/>
    </row>
    <row r="33" spans="2:29" x14ac:dyDescent="0.2">
      <c r="B33" s="80" t="s">
        <v>34</v>
      </c>
      <c r="C33" s="224">
        <f>SUM(Planning!D18,'Development of Systems'!D34,Advocacy!D16,Legislation!D15,Promotion!D15,'Initial Training'!D17,'Program Management'!D18,'Equitment Maintenance'!D16,'Monitoring and Eval'!D16,Utilization!D15,'Recurrent Training'!D16)</f>
        <v>500</v>
      </c>
      <c r="D33" s="63"/>
      <c r="E33" s="79" t="e">
        <f t="shared" si="11"/>
        <v>#DIV/0!</v>
      </c>
      <c r="F33" s="75"/>
      <c r="G33" s="24">
        <f t="shared" si="12"/>
        <v>9.9345001580673493E-4</v>
      </c>
      <c r="H33" s="25" t="e">
        <f t="shared" si="13"/>
        <v>#DIV/0!</v>
      </c>
      <c r="L33" s="80" t="s">
        <v>37</v>
      </c>
      <c r="M33" s="67">
        <f>N33</f>
        <v>1626843.6305732485</v>
      </c>
      <c r="N33" s="67">
        <f>INDEX(C28:D28, MATCH('Cost Summary'!$J$28, $C$27:$D$27,0))</f>
        <v>1626843.6305732485</v>
      </c>
      <c r="O33" s="67"/>
      <c r="Y33" s="2"/>
      <c r="Z33" s="2"/>
      <c r="AA33" s="2"/>
      <c r="AB33" s="2"/>
      <c r="AC33" s="2"/>
    </row>
    <row r="34" spans="2:29" x14ac:dyDescent="0.2">
      <c r="B34" s="81" t="s">
        <v>35</v>
      </c>
      <c r="C34" s="224">
        <f>SUM(Planning!D22,'Development of Systems'!D36,Advocacy!D18,Legislation!D17,Promotion!D17,'Initial Training'!D18,'Program Management'!D17,'Equitment Maintenance'!D18,'Monitoring and Eval'!D18,Utilization!D17,'Recurrent Training'!D18)</f>
        <v>1720</v>
      </c>
      <c r="D34" s="63"/>
      <c r="E34" s="79" t="e">
        <f t="shared" si="11"/>
        <v>#DIV/0!</v>
      </c>
      <c r="F34" s="75"/>
      <c r="G34" s="24">
        <f t="shared" si="12"/>
        <v>2.2224360979520028E-3</v>
      </c>
      <c r="H34" s="25" t="e">
        <f t="shared" si="13"/>
        <v>#DIV/0!</v>
      </c>
      <c r="L34" s="80" t="s">
        <v>33</v>
      </c>
      <c r="M34" s="67">
        <f>N33</f>
        <v>1626843.6305732485</v>
      </c>
      <c r="N34" s="67">
        <f>INDEX(C29:D29, MATCH('Cost Summary'!$J$28, $C$27:$D$27,0))</f>
        <v>960</v>
      </c>
      <c r="O34" s="67">
        <f t="shared" ref="O34:O44" si="14">N34</f>
        <v>960</v>
      </c>
      <c r="Y34" s="2"/>
      <c r="Z34" s="2"/>
      <c r="AA34" s="2"/>
      <c r="AB34" s="2"/>
      <c r="AC34" s="2"/>
    </row>
    <row r="35" spans="2:29" x14ac:dyDescent="0.2">
      <c r="B35" s="80" t="s">
        <v>42</v>
      </c>
      <c r="C35" s="224">
        <f>SUM(Planning!D25,'Development of Systems'!D38,Advocacy!D20,Legislation!D19,Promotion!D19,'Initial Training'!D20,'Program Management'!D19,'Equitment Maintenance'!D20,'Monitoring and Eval'!D20,Utilization!D19,'Recurrent Training'!D21)</f>
        <v>0</v>
      </c>
      <c r="D35" s="63"/>
      <c r="E35" s="79" t="e">
        <f t="shared" si="11"/>
        <v>#DIV/0!</v>
      </c>
      <c r="F35" s="75"/>
      <c r="G35" s="24">
        <f t="shared" si="12"/>
        <v>3.0567692794053383E-4</v>
      </c>
      <c r="H35" s="25" t="e">
        <f t="shared" si="13"/>
        <v>#DIV/0!</v>
      </c>
      <c r="L35" s="81" t="s">
        <v>41</v>
      </c>
      <c r="M35" s="67">
        <f t="shared" ref="M35:M43" si="15">M34+N34</f>
        <v>1627803.6305732485</v>
      </c>
      <c r="N35" s="67">
        <f>INDEX(C30:D30, MATCH('Cost Summary'!$J$28, $C$27:$D$27,0))</f>
        <v>0</v>
      </c>
      <c r="O35" s="67">
        <f t="shared" si="14"/>
        <v>0</v>
      </c>
      <c r="Y35" s="2"/>
      <c r="Z35" s="2"/>
      <c r="AA35" s="2"/>
      <c r="AB35" s="2"/>
      <c r="AC35" s="2"/>
    </row>
    <row r="36" spans="2:29" x14ac:dyDescent="0.2">
      <c r="B36" s="80" t="s">
        <v>36</v>
      </c>
      <c r="C36" s="224">
        <f>SUM(Planning!D27,'Development of Systems'!D40,Advocacy!D22,Legislation!D21,Promotion!D21,'Initial Training'!D22,'Program Management'!D21,'Equitment Maintenance'!D22,'Monitoring and Eval'!D22,Utilization!D21,'Recurrent Training'!D23)</f>
        <v>430</v>
      </c>
      <c r="D36" s="63"/>
      <c r="E36" s="79" t="e">
        <f t="shared" si="11"/>
        <v>#DIV/0!</v>
      </c>
      <c r="F36" s="75"/>
      <c r="G36" s="24">
        <f t="shared" si="12"/>
        <v>1.0515286321154363E-3</v>
      </c>
      <c r="H36" s="25" t="e">
        <f t="shared" si="13"/>
        <v>#DIV/0!</v>
      </c>
      <c r="L36" s="81" t="s">
        <v>38</v>
      </c>
      <c r="M36" s="67">
        <f t="shared" si="15"/>
        <v>1627803.6305732485</v>
      </c>
      <c r="N36" s="67">
        <f>INDEX(C31:D31, MATCH('Cost Summary'!$J$28, $C$27:$D$27,0))</f>
        <v>1625</v>
      </c>
      <c r="O36" s="67">
        <f t="shared" si="14"/>
        <v>1625</v>
      </c>
      <c r="Y36" s="2"/>
      <c r="Z36" s="2"/>
      <c r="AA36" s="2"/>
      <c r="AB36" s="2"/>
      <c r="AC36" s="2"/>
    </row>
    <row r="37" spans="2:29" ht="16" customHeight="1" x14ac:dyDescent="0.2">
      <c r="B37" s="80" t="s">
        <v>13</v>
      </c>
      <c r="C37" s="224">
        <f>SUM(Planning!D29,'Development of Systems'!D42,Advocacy!D24,Legislation!D23,Promotion!D25,'Initial Training'!D24,'Program Management'!D23,'Equitment Maintenance'!D24,'Monitoring and Eval'!D24,Utilization!D23,'Recurrent Training'!D25)</f>
        <v>0</v>
      </c>
      <c r="D37" s="63"/>
      <c r="E37" s="79" t="e">
        <f t="shared" si="11"/>
        <v>#DIV/0!</v>
      </c>
      <c r="F37" s="75"/>
      <c r="G37" s="24">
        <f t="shared" si="12"/>
        <v>0</v>
      </c>
      <c r="H37" s="25" t="e">
        <f t="shared" si="13"/>
        <v>#DIV/0!</v>
      </c>
      <c r="L37" s="80" t="s">
        <v>39</v>
      </c>
      <c r="M37" s="67">
        <f t="shared" si="15"/>
        <v>1629428.6305732485</v>
      </c>
      <c r="N37" s="67">
        <f>INDEX(C32:D32, MATCH('Cost Summary'!$J$28, $C$27:$D$27,0))</f>
        <v>3635.2696177062371</v>
      </c>
      <c r="O37" s="67">
        <f t="shared" si="14"/>
        <v>3635.2696177062371</v>
      </c>
      <c r="Y37" s="2"/>
      <c r="Z37" s="2"/>
      <c r="AA37" s="2"/>
      <c r="AB37" s="2"/>
      <c r="AC37" s="2"/>
    </row>
    <row r="38" spans="2:29" ht="16" customHeight="1" x14ac:dyDescent="0.2">
      <c r="B38" s="81" t="s">
        <v>40</v>
      </c>
      <c r="C38" s="224">
        <f>SUM(Planning!D31,'Development of Systems'!D44,Advocacy!D26,Legislation!D25,Promotion!D27,'Initial Training'!D26,'Program Management'!D25,'Equitment Maintenance'!D26,'Monitoring and Eval'!D26,Utilization!D25,'Recurrent Training'!D27)</f>
        <v>0</v>
      </c>
      <c r="D38" s="63"/>
      <c r="E38" s="79" t="e">
        <f t="shared" si="11"/>
        <v>#DIV/0!</v>
      </c>
      <c r="F38" s="75"/>
      <c r="G38" s="24">
        <f t="shared" si="12"/>
        <v>2.6288215802885908E-4</v>
      </c>
      <c r="H38" s="25" t="e">
        <f t="shared" si="13"/>
        <v>#DIV/0!</v>
      </c>
      <c r="L38" s="80" t="s">
        <v>34</v>
      </c>
      <c r="M38" s="67">
        <f t="shared" si="15"/>
        <v>1633063.9001909548</v>
      </c>
      <c r="N38" s="67">
        <f>INDEX(C33:D33, MATCH('Cost Summary'!$J$28, $C$27:$D$27,0))</f>
        <v>500</v>
      </c>
      <c r="O38" s="67">
        <f t="shared" si="14"/>
        <v>500</v>
      </c>
      <c r="Y38" s="2"/>
      <c r="Z38" s="2"/>
      <c r="AA38" s="2"/>
      <c r="AB38" s="2"/>
      <c r="AC38" s="2"/>
    </row>
    <row r="39" spans="2:29" ht="16" customHeight="1" x14ac:dyDescent="0.2">
      <c r="B39" s="64" t="s">
        <v>4</v>
      </c>
      <c r="C39" s="225">
        <f>SUM(C28:C38)</f>
        <v>1635713.9001909548</v>
      </c>
      <c r="D39" s="76">
        <f>SUM(D29:D36)</f>
        <v>0</v>
      </c>
      <c r="E39" s="77" t="e">
        <f t="shared" si="11"/>
        <v>#DIV/0!</v>
      </c>
      <c r="F39" s="75"/>
      <c r="G39" s="24">
        <f t="shared" si="12"/>
        <v>0</v>
      </c>
      <c r="H39" s="25" t="e">
        <f t="shared" si="13"/>
        <v>#DIV/0!</v>
      </c>
      <c r="L39" s="81" t="s">
        <v>35</v>
      </c>
      <c r="M39" s="67">
        <f t="shared" si="15"/>
        <v>1633563.9001909548</v>
      </c>
      <c r="N39" s="67">
        <f>INDEX(C34:D34, MATCH('Cost Summary'!$J$28, $C$27:$D$27,0))</f>
        <v>1720</v>
      </c>
      <c r="O39" s="67">
        <f t="shared" si="14"/>
        <v>1720</v>
      </c>
      <c r="Y39" s="2"/>
      <c r="Z39" s="2"/>
      <c r="AA39" s="2"/>
      <c r="AB39" s="2"/>
      <c r="AC39" s="2"/>
    </row>
    <row r="40" spans="2:29" ht="16" customHeight="1" x14ac:dyDescent="0.2">
      <c r="B40" s="82"/>
      <c r="C40" s="226"/>
      <c r="D40" s="82"/>
      <c r="E40" s="83"/>
      <c r="F40" s="75"/>
      <c r="G40" s="24">
        <f t="shared" si="12"/>
        <v>0</v>
      </c>
      <c r="H40" s="25" t="e">
        <f t="shared" si="13"/>
        <v>#DIV/0!</v>
      </c>
      <c r="L40" s="80" t="s">
        <v>42</v>
      </c>
      <c r="M40" s="67">
        <f t="shared" si="15"/>
        <v>1635283.9001909548</v>
      </c>
      <c r="N40" s="67">
        <f>INDEX(C35:D35, MATCH('Cost Summary'!$J$28, $C$27:$D$27,0))</f>
        <v>0</v>
      </c>
      <c r="O40" s="67">
        <f t="shared" si="14"/>
        <v>0</v>
      </c>
      <c r="Y40" s="2"/>
      <c r="Z40" s="2"/>
      <c r="AA40" s="2"/>
      <c r="AB40" s="2"/>
      <c r="AC40" s="2"/>
    </row>
    <row r="41" spans="2:29" x14ac:dyDescent="0.2">
      <c r="B41" s="78"/>
      <c r="C41" s="227"/>
      <c r="D41" s="78"/>
      <c r="E41" s="75"/>
      <c r="F41" s="75"/>
      <c r="G41" s="148">
        <f t="shared" si="12"/>
        <v>1</v>
      </c>
      <c r="H41" s="149" t="e">
        <f t="shared" si="13"/>
        <v>#DIV/0!</v>
      </c>
      <c r="L41" s="80" t="s">
        <v>36</v>
      </c>
      <c r="M41" s="67">
        <f t="shared" si="15"/>
        <v>1635283.9001909548</v>
      </c>
      <c r="N41" s="67">
        <f>INDEX(C36:D36, MATCH('Cost Summary'!$J$28, $C$27:$D$27,0))</f>
        <v>430</v>
      </c>
      <c r="O41" s="67">
        <f t="shared" si="14"/>
        <v>430</v>
      </c>
      <c r="Z41" s="2"/>
      <c r="AA41" s="2"/>
      <c r="AB41" s="2"/>
      <c r="AC41" s="2"/>
    </row>
    <row r="42" spans="2:29" s="3" customFormat="1" x14ac:dyDescent="0.2">
      <c r="B42" s="71"/>
      <c r="C42" s="218"/>
      <c r="D42" s="71"/>
      <c r="E42" s="71"/>
      <c r="F42" s="75"/>
      <c r="L42" s="80" t="s">
        <v>13</v>
      </c>
      <c r="M42" s="67">
        <f t="shared" si="15"/>
        <v>1635713.9001909548</v>
      </c>
      <c r="N42" s="67">
        <f>INDEX(C37:D37, MATCH('Cost Summary'!$J$28, $C$27:$D$27,0))</f>
        <v>0</v>
      </c>
      <c r="O42" s="67">
        <f t="shared" si="14"/>
        <v>0</v>
      </c>
    </row>
    <row r="43" spans="2:29" ht="16" x14ac:dyDescent="0.2">
      <c r="B43" s="236" t="s">
        <v>72</v>
      </c>
      <c r="C43" s="236"/>
      <c r="D43" s="236"/>
      <c r="E43" s="236"/>
      <c r="F43" s="75"/>
      <c r="G43" s="3"/>
      <c r="L43" s="81" t="s">
        <v>40</v>
      </c>
      <c r="M43" s="68">
        <f t="shared" si="15"/>
        <v>1635713.9001909548</v>
      </c>
      <c r="N43" s="68">
        <f>INDEX(C38:D38, MATCH('Cost Summary'!$J$28, $C$27:$D$27,0))</f>
        <v>0</v>
      </c>
      <c r="O43" s="68">
        <f t="shared" si="14"/>
        <v>0</v>
      </c>
      <c r="Z43" s="2"/>
      <c r="AA43" s="2"/>
      <c r="AB43" s="2"/>
      <c r="AC43" s="2"/>
    </row>
    <row r="44" spans="2:29" ht="48" x14ac:dyDescent="0.2">
      <c r="B44" s="109" t="s">
        <v>5</v>
      </c>
      <c r="C44" s="221" t="s">
        <v>17</v>
      </c>
      <c r="D44" s="110" t="s">
        <v>18</v>
      </c>
      <c r="E44" s="110" t="s">
        <v>20</v>
      </c>
      <c r="L44" s="64" t="s">
        <v>4</v>
      </c>
      <c r="M44" s="69">
        <v>0</v>
      </c>
      <c r="N44" s="69">
        <f>INDEX(C39:D39, MATCH('Cost Summary'!$J$28, $C$27:$D$27,0))</f>
        <v>1635713.9001909548</v>
      </c>
      <c r="O44" s="69">
        <f t="shared" si="14"/>
        <v>1635713.9001909548</v>
      </c>
      <c r="Z44" s="2"/>
      <c r="AA44" s="2"/>
      <c r="AB44" s="2"/>
      <c r="AC44" s="2"/>
    </row>
    <row r="45" spans="2:29" ht="16" x14ac:dyDescent="0.2">
      <c r="B45" s="141" t="s">
        <v>23</v>
      </c>
      <c r="C45" s="228">
        <f>SUM(C11:C13)</f>
        <v>34683.900190954642</v>
      </c>
      <c r="D45" s="142">
        <f>SUM(D11:D13)</f>
        <v>0</v>
      </c>
      <c r="E45" s="143">
        <f>INDEX(G47:H47,MATCH($E$44,$G$46:$H$46,0))</f>
        <v>2.1204136118734222E-2</v>
      </c>
      <c r="H45" s="23"/>
    </row>
    <row r="46" spans="2:29" ht="32" x14ac:dyDescent="0.2">
      <c r="B46" s="141" t="s">
        <v>24</v>
      </c>
      <c r="C46" s="228">
        <f>SUM(C14:C16)</f>
        <v>31430</v>
      </c>
      <c r="D46" s="142">
        <f>SUM(D14:D16)</f>
        <v>0</v>
      </c>
      <c r="E46" s="143">
        <f>INDEX(G48:H48,MATCH($E$44,$G$46:$H$46,0))</f>
        <v>1.9214851690341959E-2</v>
      </c>
      <c r="G46" s="119" t="s">
        <v>20</v>
      </c>
      <c r="H46" s="119" t="s">
        <v>21</v>
      </c>
    </row>
    <row r="47" spans="2:29" ht="16" x14ac:dyDescent="0.2">
      <c r="B47" s="141" t="s">
        <v>25</v>
      </c>
      <c r="C47" s="228">
        <f>SUM(C17:C21)</f>
        <v>1569600</v>
      </c>
      <c r="D47" s="142">
        <f>SUM(D17:D21)</f>
        <v>0</v>
      </c>
      <c r="E47" s="143">
        <f>INDEX(G49:H49,MATCH($E$44,$G$46:$H$46,0))</f>
        <v>0.95958101219092384</v>
      </c>
      <c r="G47" s="120">
        <f t="shared" ref="G47:H50" si="16">C45/$C$48</f>
        <v>2.1204136118734222E-2</v>
      </c>
      <c r="H47" s="120">
        <f t="shared" si="16"/>
        <v>0</v>
      </c>
    </row>
    <row r="48" spans="2:29" ht="16" x14ac:dyDescent="0.2">
      <c r="B48" s="116" t="s">
        <v>4</v>
      </c>
      <c r="C48" s="117">
        <f>SUM(C45:C47)</f>
        <v>1635713.9001909546</v>
      </c>
      <c r="D48" s="117">
        <f>SUM(D45:D47)</f>
        <v>0</v>
      </c>
      <c r="E48" s="118">
        <f>INDEX(G50:H50,MATCH($E$10,$G$10:$H$10,0))</f>
        <v>1</v>
      </c>
      <c r="G48" s="120">
        <f t="shared" si="16"/>
        <v>1.9214851690341959E-2</v>
      </c>
      <c r="H48" s="120">
        <f t="shared" si="16"/>
        <v>0</v>
      </c>
    </row>
    <row r="49" spans="2:29" ht="16" x14ac:dyDescent="0.2">
      <c r="G49" s="139">
        <f t="shared" si="16"/>
        <v>0.95958101219092384</v>
      </c>
      <c r="H49" s="139">
        <f t="shared" si="16"/>
        <v>0</v>
      </c>
    </row>
    <row r="50" spans="2:29" ht="16" x14ac:dyDescent="0.2">
      <c r="G50" s="140">
        <f t="shared" si="16"/>
        <v>1</v>
      </c>
      <c r="H50" s="140">
        <f t="shared" si="16"/>
        <v>0</v>
      </c>
    </row>
    <row r="51" spans="2:29" ht="16" x14ac:dyDescent="0.2">
      <c r="B51" s="238" t="s">
        <v>48</v>
      </c>
      <c r="C51" s="238"/>
      <c r="D51" s="238"/>
      <c r="E51" s="238"/>
      <c r="F51" s="238"/>
      <c r="H51" s="11"/>
    </row>
    <row r="52" spans="2:29" ht="16" x14ac:dyDescent="0.2">
      <c r="B52" s="129"/>
      <c r="C52" s="229" t="s">
        <v>8</v>
      </c>
      <c r="D52" s="130" t="s">
        <v>9</v>
      </c>
      <c r="E52" s="130" t="s">
        <v>10</v>
      </c>
      <c r="F52" s="131" t="s">
        <v>11</v>
      </c>
      <c r="H52" s="11"/>
    </row>
    <row r="53" spans="2:29" ht="16" x14ac:dyDescent="0.2">
      <c r="B53" s="111" t="s">
        <v>26</v>
      </c>
      <c r="C53" s="230">
        <f>SUMIF(Planning!$F$5:$F$34,C52,Planning!$D$5:$D$34)</f>
        <v>1780</v>
      </c>
      <c r="D53" s="133">
        <f>SUMIF(Planning!$F$5:$F$34,D52,Planning!$D$5:$D$34)</f>
        <v>1205</v>
      </c>
      <c r="E53" s="133">
        <f>SUMIF(Planning!$F$5:$F$34,E52,Planning!$D$5:$D$34)</f>
        <v>0</v>
      </c>
      <c r="F53" s="133">
        <f>SUMIF(Planning!$F$5:$F$34,F52,Planning!$D$5:$D$34)</f>
        <v>0</v>
      </c>
      <c r="G53" s="128"/>
      <c r="H53" s="11"/>
      <c r="P53" s="2"/>
      <c r="Q53" s="2"/>
      <c r="R53" s="2"/>
      <c r="S53" s="2"/>
      <c r="T53" s="2"/>
      <c r="U53" s="2"/>
      <c r="V53" s="2"/>
      <c r="W53" s="2"/>
      <c r="X53" s="2"/>
      <c r="Y53" s="2"/>
      <c r="Z53" s="2"/>
      <c r="AA53" s="2"/>
      <c r="AB53" s="2"/>
      <c r="AC53" s="2"/>
    </row>
    <row r="54" spans="2:29" ht="16" x14ac:dyDescent="0.2">
      <c r="B54" s="111" t="s">
        <v>43</v>
      </c>
      <c r="C54" s="230">
        <f>SUMIF('Development of Systems'!$F$5:$F$47,'Cost Summary'!C52,'Development of Systems'!$D$5:$D$47)</f>
        <v>26563.630573248407</v>
      </c>
      <c r="D54" s="133">
        <f>SUMIF('Development of Systems'!$F$5:$F$47,'Cost Summary'!D52,'Development of Systems'!$D$5:$D$47)</f>
        <v>3635.2696177062371</v>
      </c>
      <c r="E54" s="133">
        <f>SUMIF('Development of Systems'!$F$5:$F$47,'Cost Summary'!E52,'Development of Systems'!$D$5:$D$47)</f>
        <v>0</v>
      </c>
      <c r="F54" s="133">
        <f>SUMIF('Development of Systems'!$F$5:$F$47,'Cost Summary'!F52,'Development of Systems'!$D$5:$D$47)</f>
        <v>0</v>
      </c>
      <c r="G54" s="132" t="s">
        <v>0</v>
      </c>
      <c r="H54" s="11"/>
      <c r="P54" s="2"/>
      <c r="Q54" s="2"/>
      <c r="R54" s="2"/>
      <c r="S54" s="2"/>
      <c r="T54" s="2"/>
      <c r="U54" s="2"/>
      <c r="V54" s="2"/>
      <c r="W54" s="2"/>
      <c r="X54" s="2"/>
      <c r="Y54" s="2"/>
      <c r="Z54" s="2"/>
      <c r="AA54" s="2"/>
      <c r="AB54" s="2"/>
      <c r="AC54" s="2"/>
    </row>
    <row r="55" spans="2:29" ht="16" x14ac:dyDescent="0.2">
      <c r="B55" s="111" t="s">
        <v>27</v>
      </c>
      <c r="C55" s="230">
        <f>SUMIF(Advocacy!$F$5:$F$29,'Cost Summary'!C52,Advocacy!$D$5:$D$29)</f>
        <v>1500</v>
      </c>
      <c r="D55" s="133">
        <f>SUMIF(Advocacy!$F$5:$F$29,'Cost Summary'!D52,Advocacy!$E$5:$E$29)</f>
        <v>0</v>
      </c>
      <c r="E55" s="133">
        <f>SUMIF(Advocacy!$F$5:$F$29,'Cost Summary'!E52,Advocacy!$E$5:$E$29)</f>
        <v>0</v>
      </c>
      <c r="F55" s="133">
        <f>SUMIF(Advocacy!$F$5:$F$29,'Cost Summary'!F52,Advocacy!$E$5:$E$29)</f>
        <v>0</v>
      </c>
      <c r="G55" s="134">
        <f t="shared" ref="G55:G65" si="17">C11</f>
        <v>2985</v>
      </c>
    </row>
    <row r="56" spans="2:29" ht="16" x14ac:dyDescent="0.2">
      <c r="B56" s="111" t="s">
        <v>28</v>
      </c>
      <c r="C56" s="230">
        <f>SUMIF(Legislation!$F$5:$F$28,'Cost Summary'!C52,Legislation!$D$5:$D$28)</f>
        <v>0</v>
      </c>
      <c r="D56" s="133">
        <f>SUMIF(Legislation!$F$5:$F$28,'Cost Summary'!D52,Legislation!$D$5:$D$28)</f>
        <v>0</v>
      </c>
      <c r="E56" s="133">
        <f>SUMIF(Legislation!$F$5:$F$28,'Cost Summary'!E52,Legislation!$D$5:$D$28)</f>
        <v>0</v>
      </c>
      <c r="F56" s="133">
        <f>SUMIF(Legislation!$F$5:$F$28,'Cost Summary'!F52,Legislation!$D$5:$D$28)</f>
        <v>0</v>
      </c>
      <c r="G56" s="134">
        <f t="shared" si="17"/>
        <v>30198.900190954642</v>
      </c>
      <c r="L56" s="2"/>
      <c r="M56" s="2"/>
      <c r="N56" s="2"/>
      <c r="O56" s="2"/>
      <c r="P56" s="2"/>
      <c r="Q56" s="2"/>
      <c r="R56" s="2"/>
      <c r="S56" s="2"/>
      <c r="T56" s="2"/>
      <c r="U56" s="2"/>
      <c r="V56" s="2"/>
      <c r="W56" s="2"/>
      <c r="X56" s="2"/>
      <c r="Y56" s="2"/>
      <c r="Z56" s="2"/>
      <c r="AA56" s="2"/>
      <c r="AB56" s="2"/>
      <c r="AC56" s="2"/>
    </row>
    <row r="57" spans="2:29" ht="16" x14ac:dyDescent="0.2">
      <c r="B57" s="111" t="s">
        <v>29</v>
      </c>
      <c r="C57" s="230">
        <f>SUMIF(Promotion!$F$5:$F$30,'Cost Summary'!C52,Promotion!$D$5:$D$30)</f>
        <v>430</v>
      </c>
      <c r="D57" s="133">
        <f>SUMIF(Promotion!$F$5:$F$30,'Cost Summary'!D52,Promotion!$D$5:$D$30)</f>
        <v>0</v>
      </c>
      <c r="E57" s="133">
        <f>SUMIF(Promotion!$F$5:$F$30,'Cost Summary'!E52,Promotion!$D$5:$D$30)</f>
        <v>0</v>
      </c>
      <c r="F57" s="133">
        <f>SUMIF(Promotion!$F$5:$F$30,'Cost Summary'!F52,Promotion!$D$5:$D$30)</f>
        <v>0</v>
      </c>
      <c r="G57" s="134">
        <f t="shared" si="17"/>
        <v>1500</v>
      </c>
      <c r="L57" s="2"/>
      <c r="M57" s="2"/>
      <c r="N57" s="2"/>
      <c r="O57" s="2"/>
      <c r="P57" s="2"/>
      <c r="Q57" s="2"/>
      <c r="R57" s="2"/>
      <c r="S57" s="2"/>
      <c r="T57" s="2"/>
      <c r="U57" s="2"/>
      <c r="V57" s="2"/>
      <c r="W57" s="2"/>
      <c r="X57" s="2"/>
      <c r="Y57" s="2"/>
      <c r="Z57" s="2"/>
      <c r="AA57" s="2"/>
      <c r="AB57" s="2"/>
      <c r="AC57" s="2"/>
    </row>
    <row r="58" spans="2:29" ht="16" x14ac:dyDescent="0.2">
      <c r="B58" s="111" t="s">
        <v>44</v>
      </c>
      <c r="C58" s="230">
        <f>SUMIF('Initial Training'!$F$5:$F$29,'Cost Summary'!C52,'Initial Training'!$D$5:$D$29)</f>
        <v>0</v>
      </c>
      <c r="D58" s="133">
        <f>SUMIF('Initial Training'!$F$5:$F$29,'Cost Summary'!D52,'Initial Training'!$D$5:$D$29)</f>
        <v>31000</v>
      </c>
      <c r="E58" s="133">
        <f>SUMIF('Initial Training'!$F$5:$F$29,'Cost Summary'!E52,'Initial Training'!$D$5:$D$29)</f>
        <v>0</v>
      </c>
      <c r="F58" s="133">
        <f>SUMIF('Initial Training'!$F$5:$F$29,'Cost Summary'!F52,'Initial Training'!$D$5:$D$29)</f>
        <v>0</v>
      </c>
      <c r="G58" s="134">
        <f t="shared" si="17"/>
        <v>0</v>
      </c>
      <c r="L58" s="2"/>
      <c r="M58" s="2"/>
      <c r="N58" s="2"/>
      <c r="O58" s="2"/>
      <c r="P58" s="2"/>
      <c r="Q58" s="2"/>
      <c r="R58" s="2"/>
      <c r="S58" s="2"/>
      <c r="T58" s="2"/>
      <c r="U58" s="2"/>
      <c r="V58" s="2"/>
      <c r="W58" s="2"/>
      <c r="X58" s="2"/>
      <c r="Y58" s="2"/>
      <c r="Z58" s="2"/>
      <c r="AA58" s="2"/>
      <c r="AB58" s="2"/>
      <c r="AC58" s="2"/>
    </row>
    <row r="59" spans="2:29" ht="19" x14ac:dyDescent="0.25">
      <c r="B59" s="111" t="s">
        <v>30</v>
      </c>
      <c r="C59" s="230">
        <f>SUMIF('Program Management'!$F$5:$F$28,C52,'Program Management'!$D$5:$D$28)</f>
        <v>1560000</v>
      </c>
      <c r="D59" s="133">
        <f>SUMIF('Program Management'!$F$5:$F$28,D52,'Program Management'!$D$5:$D$28)</f>
        <v>0</v>
      </c>
      <c r="E59" s="133">
        <f>SUMIF('Program Management'!$F$5:$F$28,E52,'Program Management'!$D$5:$D$28)</f>
        <v>0</v>
      </c>
      <c r="F59" s="133">
        <f>SUMIF('Program Management'!$F$5:$F$28,F52,'Program Management'!$D$5:$D$28)</f>
        <v>0</v>
      </c>
      <c r="G59" s="134">
        <f t="shared" si="17"/>
        <v>430</v>
      </c>
      <c r="J59" s="144" t="s">
        <v>53</v>
      </c>
      <c r="L59" s="2"/>
      <c r="M59" s="2"/>
      <c r="N59" s="2"/>
      <c r="O59" s="2"/>
      <c r="P59" s="2"/>
      <c r="Q59" s="2"/>
      <c r="R59" s="2"/>
      <c r="S59" s="2"/>
      <c r="T59" s="2"/>
      <c r="U59" s="2"/>
      <c r="V59" s="2"/>
      <c r="W59" s="2"/>
      <c r="X59" s="2"/>
      <c r="Y59" s="2"/>
      <c r="Z59" s="2"/>
      <c r="AA59" s="2"/>
      <c r="AB59" s="2"/>
      <c r="AC59" s="2"/>
    </row>
    <row r="60" spans="2:29" ht="19" x14ac:dyDescent="0.25">
      <c r="B60" s="114" t="s">
        <v>45</v>
      </c>
      <c r="C60" s="230">
        <f>SUMIF('Equitment Maintenance'!$F$5:$F$29,'Cost Summary'!C52,'Equitment Maintenance'!$D$5:$D$29)</f>
        <v>2000</v>
      </c>
      <c r="D60" s="133">
        <f>SUMIF('Equitment Maintenance'!$F$5:$F$29,'Cost Summary'!D52,'Equitment Maintenance'!$D$5:$D$29)</f>
        <v>0</v>
      </c>
      <c r="E60" s="133">
        <f>SUMIF('Equitment Maintenance'!$F$5:$F$29,'Cost Summary'!E52,'Equitment Maintenance'!$D$5:$D$29)</f>
        <v>0</v>
      </c>
      <c r="F60" s="133">
        <f>SUMIF('Equitment Maintenance'!$F$5:$F$29,'Cost Summary'!F52,'Equitment Maintenance'!$D$5:$D$29)</f>
        <v>0</v>
      </c>
      <c r="G60" s="134">
        <f t="shared" si="17"/>
        <v>31000</v>
      </c>
      <c r="J60" s="145" t="s">
        <v>17</v>
      </c>
      <c r="L60" s="2"/>
      <c r="M60" s="2"/>
      <c r="N60" s="2"/>
      <c r="O60" s="2"/>
      <c r="P60" s="2"/>
      <c r="Q60" s="2"/>
      <c r="R60" s="2"/>
      <c r="S60" s="2"/>
      <c r="T60" s="2"/>
      <c r="U60" s="2"/>
      <c r="V60" s="2"/>
      <c r="W60" s="2"/>
      <c r="X60" s="2"/>
      <c r="Y60" s="2"/>
      <c r="Z60" s="2"/>
      <c r="AA60" s="2"/>
      <c r="AB60" s="2"/>
      <c r="AC60" s="2"/>
    </row>
    <row r="61" spans="2:29" ht="16" x14ac:dyDescent="0.2">
      <c r="B61" s="114" t="s">
        <v>31</v>
      </c>
      <c r="C61" s="230">
        <f>SUMIF('Monitoring and Eval'!$F$5:$F$29,'Cost Summary'!C52,'Monitoring and Eval'!$D$5:$D$29)</f>
        <v>0</v>
      </c>
      <c r="D61" s="133">
        <f>SUMIF('Monitoring and Eval'!$F$5:$F$29,'Cost Summary'!D52,'Monitoring and Eval'!$D$5:$D$29)</f>
        <v>0</v>
      </c>
      <c r="E61" s="133">
        <f>SUMIF('Monitoring and Eval'!$F$5:$F$29,'Cost Summary'!E52,'Monitoring and Eval'!$D$5:$D$29)</f>
        <v>0</v>
      </c>
      <c r="F61" s="133">
        <f>SUMIF('Monitoring and Eval'!$F$5:$F$29,'Cost Summary'!F52,'Monitoring and Eval'!$D$5:$D$29)</f>
        <v>0</v>
      </c>
      <c r="G61" s="134">
        <f t="shared" si="17"/>
        <v>1560000</v>
      </c>
      <c r="L61" s="2"/>
      <c r="M61" s="2"/>
      <c r="N61" s="2"/>
      <c r="O61" s="2"/>
      <c r="P61" s="2"/>
      <c r="Q61" s="2"/>
      <c r="R61" s="2"/>
      <c r="S61" s="2"/>
      <c r="T61" s="2"/>
      <c r="U61" s="2"/>
      <c r="V61" s="2"/>
      <c r="W61" s="2"/>
      <c r="X61" s="2"/>
      <c r="Y61" s="2"/>
      <c r="Z61" s="2"/>
      <c r="AA61" s="2"/>
      <c r="AB61" s="2"/>
      <c r="AC61" s="2"/>
    </row>
    <row r="62" spans="2:29" ht="16" x14ac:dyDescent="0.2">
      <c r="B62" s="114" t="s">
        <v>32</v>
      </c>
      <c r="C62" s="230">
        <f>SUMIF(Utilization!$F$5:$F$28,'Cost Summary'!C52,Utilization!$D$5:$D$28)</f>
        <v>0</v>
      </c>
      <c r="D62" s="133">
        <f>SUMIF(Utilization!$F$5:$F$28,'Cost Summary'!D52,Utilization!$D$5:$D$28)</f>
        <v>0</v>
      </c>
      <c r="E62" s="133">
        <f>SUMIF(Utilization!$F$5:$F$28,'Cost Summary'!E52,Utilization!$D$5:$D$28)</f>
        <v>0</v>
      </c>
      <c r="F62" s="133">
        <f>SUMIF(Utilization!$F$5:$F$28,'Cost Summary'!F52,Utilization!$D$5:$D$28)</f>
        <v>0</v>
      </c>
      <c r="G62" s="135">
        <f t="shared" si="17"/>
        <v>2000</v>
      </c>
      <c r="J62" s="2"/>
      <c r="P62" s="2"/>
      <c r="Q62" s="2"/>
      <c r="R62" s="2"/>
      <c r="S62" s="2"/>
      <c r="T62" s="2"/>
      <c r="U62" s="2"/>
      <c r="V62" s="2"/>
      <c r="W62" s="2"/>
      <c r="X62" s="2"/>
      <c r="Y62" s="2"/>
      <c r="Z62" s="2"/>
      <c r="AA62" s="2"/>
      <c r="AB62" s="2"/>
      <c r="AC62" s="2"/>
    </row>
    <row r="63" spans="2:29" ht="16" x14ac:dyDescent="0.2">
      <c r="B63" s="114" t="s">
        <v>46</v>
      </c>
      <c r="C63" s="231">
        <f>SUMIF('Recurrent Training'!$F$5:$F$30,'Cost Summary'!C52,'Recurrent Training'!$D$5:$D$30)</f>
        <v>7600</v>
      </c>
      <c r="D63" s="136">
        <f>SUMIF('Recurrent Training'!$F$5:$F$30,'Cost Summary'!D52,'Recurrent Training'!$D$5:$D$30)</f>
        <v>0</v>
      </c>
      <c r="E63" s="136">
        <f>SUMIF('Recurrent Training'!$F$5:$F$30,'Cost Summary'!E52,'Recurrent Training'!$D$5:$D$30)</f>
        <v>0</v>
      </c>
      <c r="F63" s="136">
        <f>SUMIF('Recurrent Training'!$F$5:$F$30,'Cost Summary'!F52,'Recurrent Training'!$D$5:$D$30)</f>
        <v>0</v>
      </c>
      <c r="G63" s="135">
        <f t="shared" si="17"/>
        <v>0</v>
      </c>
      <c r="J63" s="2"/>
      <c r="P63" s="2"/>
      <c r="Q63" s="2"/>
      <c r="R63" s="2"/>
      <c r="S63" s="2"/>
      <c r="T63" s="2"/>
      <c r="U63" s="2"/>
      <c r="V63" s="2"/>
      <c r="W63" s="2"/>
      <c r="X63" s="2"/>
      <c r="Y63" s="2"/>
      <c r="Z63" s="2"/>
      <c r="AA63" s="2"/>
      <c r="AB63" s="2"/>
      <c r="AC63" s="2"/>
    </row>
    <row r="64" spans="2:29" ht="16" x14ac:dyDescent="0.2">
      <c r="B64" s="116" t="s">
        <v>4</v>
      </c>
      <c r="C64" s="232">
        <f>SUM(C53:C63)</f>
        <v>1599873.6305732485</v>
      </c>
      <c r="D64" s="137">
        <f t="shared" ref="D64:G66" si="18">SUM(D53:D63)</f>
        <v>35840.269617706239</v>
      </c>
      <c r="E64" s="137">
        <f t="shared" si="18"/>
        <v>0</v>
      </c>
      <c r="F64" s="137">
        <f t="shared" si="18"/>
        <v>0</v>
      </c>
      <c r="G64" s="135">
        <f t="shared" si="17"/>
        <v>0</v>
      </c>
      <c r="P64" s="2"/>
      <c r="Q64" s="2"/>
      <c r="R64" s="2"/>
      <c r="S64" s="2"/>
      <c r="T64" s="2"/>
      <c r="U64" s="2"/>
      <c r="V64" s="2"/>
      <c r="W64" s="2"/>
      <c r="X64" s="2"/>
      <c r="Y64" s="2"/>
      <c r="Z64" s="2"/>
      <c r="AA64" s="2"/>
      <c r="AB64" s="2"/>
      <c r="AC64" s="2"/>
    </row>
    <row r="65" spans="2:29" ht="16" x14ac:dyDescent="0.2">
      <c r="D65" s="3"/>
      <c r="E65" s="3"/>
      <c r="F65" s="3"/>
      <c r="G65" s="135">
        <f t="shared" si="17"/>
        <v>7600</v>
      </c>
      <c r="P65" s="2"/>
      <c r="Q65" s="2"/>
      <c r="R65" s="2"/>
      <c r="S65" s="2"/>
      <c r="T65" s="2"/>
      <c r="U65" s="2"/>
      <c r="V65" s="2"/>
      <c r="W65" s="2"/>
      <c r="X65" s="2"/>
      <c r="Y65" s="2"/>
      <c r="Z65" s="2"/>
      <c r="AA65" s="2"/>
      <c r="AB65" s="2"/>
      <c r="AC65" s="2"/>
    </row>
    <row r="66" spans="2:29" ht="16" x14ac:dyDescent="0.2">
      <c r="D66" s="3"/>
      <c r="E66" s="3"/>
      <c r="G66" s="138">
        <f t="shared" si="18"/>
        <v>1635713.9001909546</v>
      </c>
      <c r="L66" s="237" t="s">
        <v>52</v>
      </c>
      <c r="M66" s="237"/>
      <c r="P66" s="2"/>
      <c r="Q66" s="2"/>
      <c r="R66" s="2"/>
      <c r="S66" s="2"/>
      <c r="T66" s="2"/>
      <c r="U66" s="2"/>
      <c r="V66" s="2"/>
      <c r="W66" s="2"/>
      <c r="X66" s="2"/>
      <c r="Y66" s="2"/>
      <c r="Z66" s="2"/>
      <c r="AA66" s="2"/>
      <c r="AB66" s="2"/>
      <c r="AC66" s="2"/>
    </row>
    <row r="67" spans="2:29" x14ac:dyDescent="0.2">
      <c r="D67" s="3"/>
      <c r="E67" s="3"/>
      <c r="F67" s="2"/>
      <c r="G67" s="3"/>
      <c r="L67" s="141" t="s">
        <v>23</v>
      </c>
      <c r="M67" s="217">
        <f>INDEX(C45:D45,(MATCH($J$60,$C$44:$D$44,0)))</f>
        <v>34683.900190954642</v>
      </c>
      <c r="P67" s="2"/>
      <c r="Q67" s="2"/>
      <c r="R67" s="2"/>
      <c r="S67" s="2"/>
      <c r="T67" s="2"/>
      <c r="U67" s="2"/>
      <c r="V67" s="2"/>
      <c r="W67" s="2"/>
      <c r="X67" s="2"/>
      <c r="Y67" s="2"/>
      <c r="Z67" s="2"/>
      <c r="AA67" s="2"/>
      <c r="AB67" s="2"/>
      <c r="AC67" s="2"/>
    </row>
    <row r="68" spans="2:29" x14ac:dyDescent="0.2">
      <c r="B68" s="2"/>
      <c r="F68" s="2"/>
      <c r="G68" s="3"/>
      <c r="L68" s="141" t="s">
        <v>24</v>
      </c>
      <c r="M68" s="150">
        <f>INDEX(C46:D46,(MATCH($J$60,$C$44:$D$44,0)))</f>
        <v>31430</v>
      </c>
      <c r="P68" s="2"/>
      <c r="Q68" s="2"/>
      <c r="R68" s="2"/>
      <c r="S68" s="2"/>
      <c r="T68" s="2"/>
      <c r="U68" s="2"/>
      <c r="V68" s="2"/>
      <c r="W68" s="2"/>
      <c r="X68" s="2"/>
      <c r="Y68" s="2"/>
      <c r="Z68" s="2"/>
      <c r="AA68" s="2"/>
      <c r="AB68" s="2"/>
      <c r="AC68" s="2"/>
    </row>
    <row r="69" spans="2:29" x14ac:dyDescent="0.2">
      <c r="B69" s="2"/>
      <c r="F69" s="2"/>
      <c r="G69" s="3"/>
      <c r="H69" s="2"/>
      <c r="I69" s="2"/>
      <c r="J69" s="2"/>
      <c r="K69" s="2"/>
      <c r="L69" s="141" t="s">
        <v>25</v>
      </c>
      <c r="M69" s="150">
        <f>INDEX(C47:D47,(MATCH($J$60,$C$44:$D$44,0)))</f>
        <v>1569600</v>
      </c>
      <c r="N69" s="2"/>
      <c r="O69" s="2"/>
      <c r="P69" s="2"/>
      <c r="Q69" s="2"/>
      <c r="R69" s="2"/>
      <c r="S69" s="2"/>
      <c r="T69" s="2"/>
      <c r="U69" s="2"/>
      <c r="V69" s="2"/>
      <c r="W69" s="2"/>
      <c r="X69" s="2"/>
      <c r="Y69" s="2"/>
      <c r="Z69" s="2"/>
      <c r="AA69" s="2"/>
      <c r="AB69" s="2"/>
      <c r="AC69" s="2"/>
    </row>
    <row r="70" spans="2:29" x14ac:dyDescent="0.2">
      <c r="B70" s="2"/>
      <c r="D70" s="2"/>
      <c r="E70" s="2"/>
      <c r="F70" s="2"/>
      <c r="H70" s="2"/>
      <c r="I70" s="2"/>
      <c r="J70" s="2"/>
      <c r="K70" s="2"/>
      <c r="L70" s="2"/>
      <c r="M70" s="2"/>
      <c r="N70" s="2"/>
      <c r="O70" s="2"/>
      <c r="P70" s="2"/>
      <c r="Q70" s="2"/>
      <c r="R70" s="2"/>
      <c r="S70" s="2"/>
      <c r="T70" s="2"/>
      <c r="U70" s="2"/>
      <c r="V70" s="2"/>
      <c r="W70" s="2"/>
      <c r="X70" s="2"/>
      <c r="Y70" s="2"/>
      <c r="Z70" s="2"/>
      <c r="AA70" s="2"/>
      <c r="AB70" s="2"/>
      <c r="AC70" s="2"/>
    </row>
    <row r="71" spans="2:29" x14ac:dyDescent="0.2">
      <c r="B71" s="2"/>
      <c r="D71" s="2"/>
      <c r="E71" s="2"/>
      <c r="F71" s="2"/>
      <c r="H71" s="2"/>
      <c r="I71" s="2"/>
      <c r="J71" s="2"/>
      <c r="K71" s="2"/>
      <c r="L71" s="2"/>
      <c r="M71" s="2"/>
      <c r="N71" s="2"/>
      <c r="O71" s="2"/>
      <c r="P71" s="2"/>
      <c r="Q71" s="2"/>
      <c r="R71" s="2"/>
      <c r="S71" s="2"/>
      <c r="T71" s="2"/>
      <c r="U71" s="2"/>
      <c r="V71" s="2"/>
      <c r="W71" s="2"/>
      <c r="X71" s="2"/>
      <c r="Y71" s="2"/>
      <c r="Z71" s="2"/>
      <c r="AA71" s="2"/>
      <c r="AB71" s="2"/>
      <c r="AC71" s="2"/>
    </row>
    <row r="72" spans="2:29" x14ac:dyDescent="0.2">
      <c r="B72" s="2"/>
      <c r="D72" s="2"/>
      <c r="E72" s="2"/>
      <c r="F72" s="2"/>
      <c r="H72" s="2"/>
      <c r="I72" s="2"/>
      <c r="J72" s="2"/>
      <c r="K72" s="2"/>
      <c r="L72" s="2"/>
      <c r="M72" s="2"/>
      <c r="N72" s="2"/>
      <c r="O72" s="2"/>
      <c r="P72" s="2"/>
      <c r="Q72" s="2"/>
      <c r="R72" s="2"/>
      <c r="S72" s="2"/>
      <c r="T72" s="2"/>
      <c r="U72" s="2"/>
      <c r="V72" s="2"/>
      <c r="W72" s="2"/>
      <c r="X72" s="2"/>
      <c r="Y72" s="2"/>
      <c r="Z72" s="2"/>
      <c r="AA72" s="2"/>
      <c r="AB72" s="2"/>
      <c r="AC72" s="2"/>
    </row>
    <row r="73" spans="2:29" x14ac:dyDescent="0.2">
      <c r="H73" s="2"/>
      <c r="I73" s="2"/>
      <c r="J73" s="2"/>
      <c r="K73" s="2"/>
      <c r="L73" s="2"/>
      <c r="M73" s="2"/>
      <c r="N73" s="2"/>
      <c r="O73" s="2"/>
      <c r="P73" s="2"/>
      <c r="Q73" s="2"/>
      <c r="R73" s="2"/>
      <c r="S73" s="2"/>
      <c r="T73" s="2"/>
      <c r="U73" s="2"/>
      <c r="V73" s="2"/>
      <c r="W73" s="2"/>
      <c r="X73" s="2"/>
      <c r="Y73" s="2"/>
      <c r="Z73" s="2"/>
      <c r="AA73" s="2"/>
      <c r="AB73" s="2"/>
      <c r="AC73" s="2"/>
    </row>
    <row r="74" spans="2:29" x14ac:dyDescent="0.2">
      <c r="H74" s="2"/>
      <c r="I74" s="2"/>
      <c r="J74" s="2"/>
      <c r="K74" s="2"/>
      <c r="P74" s="2"/>
      <c r="Q74" s="2"/>
      <c r="R74" s="2"/>
      <c r="S74" s="2"/>
      <c r="T74" s="2"/>
      <c r="U74" s="2"/>
      <c r="V74" s="2"/>
      <c r="W74" s="2"/>
      <c r="X74" s="2"/>
      <c r="Y74" s="2"/>
      <c r="Z74" s="2"/>
      <c r="AA74" s="2"/>
      <c r="AB74" s="2"/>
      <c r="AC74" s="2"/>
    </row>
    <row r="91" spans="10:14" ht="19" x14ac:dyDescent="0.25">
      <c r="J91" s="146" t="s">
        <v>19</v>
      </c>
    </row>
    <row r="92" spans="10:14" ht="19" x14ac:dyDescent="0.25">
      <c r="J92" s="145" t="s">
        <v>9</v>
      </c>
    </row>
    <row r="94" spans="10:14" ht="16" thickBot="1" x14ac:dyDescent="0.25"/>
    <row r="95" spans="10:14" ht="16" thickBot="1" x14ac:dyDescent="0.25">
      <c r="K95" s="233" t="s">
        <v>14</v>
      </c>
      <c r="L95" s="234"/>
      <c r="M95" s="234"/>
      <c r="N95" s="235"/>
    </row>
    <row r="96" spans="10:14" ht="17" thickBot="1" x14ac:dyDescent="0.25">
      <c r="K96" s="111" t="s">
        <v>26</v>
      </c>
      <c r="L96" s="15">
        <f>M96</f>
        <v>1205</v>
      </c>
      <c r="M96" s="15">
        <f>INDEX(C53:G53, MATCH($J$92, C$52:F$52,0))</f>
        <v>1205</v>
      </c>
      <c r="N96" s="16"/>
    </row>
    <row r="97" spans="11:14" ht="17" thickBot="1" x14ac:dyDescent="0.25">
      <c r="K97" s="111" t="s">
        <v>43</v>
      </c>
      <c r="L97" s="13">
        <f>M96</f>
        <v>1205</v>
      </c>
      <c r="M97" s="15">
        <f t="shared" ref="M97:M105" si="19">INDEX(C54:G54, MATCH($J$92, C$52:F$52,0))</f>
        <v>3635.2696177062371</v>
      </c>
      <c r="N97" s="14">
        <f>M97</f>
        <v>3635.2696177062371</v>
      </c>
    </row>
    <row r="98" spans="11:14" ht="17" thickBot="1" x14ac:dyDescent="0.25">
      <c r="K98" s="111" t="s">
        <v>27</v>
      </c>
      <c r="L98" s="13">
        <f t="shared" ref="L98:L102" si="20">L97+M97</f>
        <v>4840.2696177062371</v>
      </c>
      <c r="M98" s="15">
        <f t="shared" si="19"/>
        <v>0</v>
      </c>
      <c r="N98" s="14">
        <f t="shared" ref="N98:N106" si="21">M98</f>
        <v>0</v>
      </c>
    </row>
    <row r="99" spans="11:14" ht="17" thickBot="1" x14ac:dyDescent="0.25">
      <c r="K99" s="111" t="s">
        <v>28</v>
      </c>
      <c r="L99" s="13">
        <f t="shared" si="20"/>
        <v>4840.2696177062371</v>
      </c>
      <c r="M99" s="15">
        <f t="shared" si="19"/>
        <v>0</v>
      </c>
      <c r="N99" s="14">
        <f t="shared" si="21"/>
        <v>0</v>
      </c>
    </row>
    <row r="100" spans="11:14" ht="17" thickBot="1" x14ac:dyDescent="0.25">
      <c r="K100" s="111" t="s">
        <v>29</v>
      </c>
      <c r="L100" s="13">
        <f t="shared" si="20"/>
        <v>4840.2696177062371</v>
      </c>
      <c r="M100" s="15">
        <f t="shared" si="19"/>
        <v>0</v>
      </c>
      <c r="N100" s="14">
        <f t="shared" si="21"/>
        <v>0</v>
      </c>
    </row>
    <row r="101" spans="11:14" ht="17" thickBot="1" x14ac:dyDescent="0.25">
      <c r="K101" s="111" t="s">
        <v>44</v>
      </c>
      <c r="L101" s="13">
        <f t="shared" si="20"/>
        <v>4840.2696177062371</v>
      </c>
      <c r="M101" s="15">
        <f t="shared" si="19"/>
        <v>31000</v>
      </c>
      <c r="N101" s="14">
        <f t="shared" si="21"/>
        <v>31000</v>
      </c>
    </row>
    <row r="102" spans="11:14" ht="17" thickBot="1" x14ac:dyDescent="0.25">
      <c r="K102" s="111" t="s">
        <v>30</v>
      </c>
      <c r="L102" s="13">
        <f t="shared" si="20"/>
        <v>35840.269617706239</v>
      </c>
      <c r="M102" s="15">
        <f t="shared" si="19"/>
        <v>0</v>
      </c>
      <c r="N102" s="14">
        <f t="shared" si="21"/>
        <v>0</v>
      </c>
    </row>
    <row r="103" spans="11:14" ht="17" thickBot="1" x14ac:dyDescent="0.25">
      <c r="K103" s="114" t="s">
        <v>45</v>
      </c>
      <c r="L103" s="17">
        <f>L102+M102</f>
        <v>35840.269617706239</v>
      </c>
      <c r="M103" s="15">
        <f t="shared" si="19"/>
        <v>0</v>
      </c>
      <c r="N103" s="18">
        <f t="shared" si="21"/>
        <v>0</v>
      </c>
    </row>
    <row r="104" spans="11:14" ht="17" thickBot="1" x14ac:dyDescent="0.25">
      <c r="K104" s="114" t="s">
        <v>31</v>
      </c>
      <c r="L104" s="17">
        <f t="shared" ref="L104:L105" si="22">L103+M103</f>
        <v>35840.269617706239</v>
      </c>
      <c r="M104" s="15">
        <f t="shared" si="19"/>
        <v>0</v>
      </c>
      <c r="N104" s="19">
        <f t="shared" si="21"/>
        <v>0</v>
      </c>
    </row>
    <row r="105" spans="11:14" ht="17" thickBot="1" x14ac:dyDescent="0.25">
      <c r="K105" s="114" t="s">
        <v>32</v>
      </c>
      <c r="L105" s="17">
        <f t="shared" si="22"/>
        <v>35840.269617706239</v>
      </c>
      <c r="M105" s="15">
        <f t="shared" si="19"/>
        <v>0</v>
      </c>
      <c r="N105" s="19">
        <f t="shared" si="21"/>
        <v>0</v>
      </c>
    </row>
    <row r="106" spans="11:14" ht="17" thickBot="1" x14ac:dyDescent="0.25">
      <c r="K106" s="114" t="s">
        <v>46</v>
      </c>
      <c r="L106" s="17">
        <f>L105+M105</f>
        <v>35840.269617706239</v>
      </c>
      <c r="M106" s="15">
        <f>INDEX(C63:G63, MATCH($J$92, C$52:F$52,0))</f>
        <v>0</v>
      </c>
      <c r="N106" s="19">
        <f t="shared" si="21"/>
        <v>0</v>
      </c>
    </row>
    <row r="107" spans="11:14" ht="16" x14ac:dyDescent="0.2">
      <c r="K107" s="116" t="s">
        <v>4</v>
      </c>
      <c r="L107" s="20"/>
      <c r="M107" s="151">
        <f>INDEX(C64:G64, MATCH($J$92, C$52:F$52,0))</f>
        <v>35840.269617706239</v>
      </c>
      <c r="N107" s="20">
        <f>M107</f>
        <v>35840.269617706239</v>
      </c>
    </row>
  </sheetData>
  <mergeCells count="8">
    <mergeCell ref="L7:O7"/>
    <mergeCell ref="B9:E9"/>
    <mergeCell ref="K95:N95"/>
    <mergeCell ref="B43:E43"/>
    <mergeCell ref="L66:M66"/>
    <mergeCell ref="L32:O32"/>
    <mergeCell ref="B26:E26"/>
    <mergeCell ref="B51:F51"/>
  </mergeCells>
  <dataValidations count="3">
    <dataValidation type="list" allowBlank="1" showInputMessage="1" showErrorMessage="1" sqref="J5 J60 J28">
      <formula1>TotalCost</formula1>
    </dataValidation>
    <dataValidation type="list" allowBlank="1" showInputMessage="1" showErrorMessage="1" sqref="E10 E44 E27">
      <formula1>$G$10:$H$10</formula1>
    </dataValidation>
    <dataValidation type="list" allowBlank="1" showInputMessage="1" showErrorMessage="1" sqref="J92">
      <formula1>$C$52:$G$52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
  <sheetViews>
    <sheetView workbookViewId="0">
      <selection activeCell="F28" sqref="F28"/>
    </sheetView>
  </sheetViews>
  <sheetFormatPr baseColWidth="10" defaultColWidth="11.5" defaultRowHeight="1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P2:R18"/>
  <sheetViews>
    <sheetView workbookViewId="0">
      <selection sqref="A1:XFD1048576"/>
    </sheetView>
  </sheetViews>
  <sheetFormatPr baseColWidth="10" defaultColWidth="8.6640625" defaultRowHeight="15" x14ac:dyDescent="0.2"/>
  <cols>
    <col min="16" max="16" width="20" customWidth="1"/>
    <col min="17" max="17" width="19.33203125" customWidth="1"/>
    <col min="18" max="18" width="37.33203125" customWidth="1"/>
  </cols>
  <sheetData>
    <row r="2" spans="16:18" ht="16" thickBot="1" x14ac:dyDescent="0.25"/>
    <row r="3" spans="16:18" ht="16" thickBot="1" x14ac:dyDescent="0.25">
      <c r="P3" s="178" t="s">
        <v>73</v>
      </c>
      <c r="Q3" s="179" t="s">
        <v>74</v>
      </c>
      <c r="R3" s="179" t="s">
        <v>75</v>
      </c>
    </row>
    <row r="4" spans="16:18" ht="31" thickBot="1" x14ac:dyDescent="0.25">
      <c r="P4" s="180" t="s">
        <v>76</v>
      </c>
      <c r="Q4" s="181" t="s">
        <v>77</v>
      </c>
      <c r="R4" s="181" t="s">
        <v>78</v>
      </c>
    </row>
    <row r="5" spans="16:18" ht="31" thickBot="1" x14ac:dyDescent="0.25">
      <c r="P5" s="180" t="s">
        <v>33</v>
      </c>
      <c r="Q5" s="182" t="s">
        <v>77</v>
      </c>
      <c r="R5" s="182" t="s">
        <v>79</v>
      </c>
    </row>
    <row r="6" spans="16:18" ht="16" thickBot="1" x14ac:dyDescent="0.25">
      <c r="P6" s="180" t="s">
        <v>41</v>
      </c>
      <c r="Q6" s="182" t="s">
        <v>80</v>
      </c>
      <c r="R6" s="182" t="s">
        <v>81</v>
      </c>
    </row>
    <row r="7" spans="16:18" ht="31" thickBot="1" x14ac:dyDescent="0.25">
      <c r="P7" s="180" t="s">
        <v>82</v>
      </c>
      <c r="Q7" s="182" t="s">
        <v>83</v>
      </c>
      <c r="R7" s="181" t="s">
        <v>84</v>
      </c>
    </row>
    <row r="8" spans="16:18" ht="16" thickBot="1" x14ac:dyDescent="0.25">
      <c r="P8" s="180" t="s">
        <v>39</v>
      </c>
      <c r="Q8" s="182" t="s">
        <v>85</v>
      </c>
      <c r="R8" s="182" t="s">
        <v>86</v>
      </c>
    </row>
    <row r="9" spans="16:18" x14ac:dyDescent="0.2">
      <c r="P9" s="239" t="s">
        <v>34</v>
      </c>
      <c r="Q9" s="241" t="s">
        <v>87</v>
      </c>
      <c r="R9" s="183" t="s">
        <v>88</v>
      </c>
    </row>
    <row r="10" spans="16:18" ht="31" thickBot="1" x14ac:dyDescent="0.25">
      <c r="P10" s="240"/>
      <c r="Q10" s="242"/>
      <c r="R10" s="181" t="s">
        <v>89</v>
      </c>
    </row>
    <row r="11" spans="16:18" ht="31" thickBot="1" x14ac:dyDescent="0.25">
      <c r="P11" s="180" t="s">
        <v>35</v>
      </c>
      <c r="Q11" s="182" t="s">
        <v>90</v>
      </c>
      <c r="R11" s="182" t="s">
        <v>70</v>
      </c>
    </row>
    <row r="12" spans="16:18" ht="31" thickBot="1" x14ac:dyDescent="0.25">
      <c r="P12" s="180" t="s">
        <v>91</v>
      </c>
      <c r="Q12" s="182" t="s">
        <v>92</v>
      </c>
      <c r="R12" s="182" t="s">
        <v>93</v>
      </c>
    </row>
    <row r="13" spans="16:18" ht="31" thickBot="1" x14ac:dyDescent="0.25">
      <c r="P13" s="180" t="s">
        <v>94</v>
      </c>
      <c r="Q13" s="182" t="s">
        <v>95</v>
      </c>
      <c r="R13" s="182" t="s">
        <v>96</v>
      </c>
    </row>
    <row r="14" spans="16:18" ht="76" thickBot="1" x14ac:dyDescent="0.25">
      <c r="P14" s="180" t="s">
        <v>13</v>
      </c>
      <c r="Q14" s="182" t="s">
        <v>97</v>
      </c>
      <c r="R14" s="181" t="s">
        <v>98</v>
      </c>
    </row>
    <row r="15" spans="16:18" ht="61" thickBot="1" x14ac:dyDescent="0.25">
      <c r="P15" s="180" t="s">
        <v>99</v>
      </c>
      <c r="Q15" s="181" t="s">
        <v>100</v>
      </c>
      <c r="R15" s="181" t="s">
        <v>101</v>
      </c>
    </row>
    <row r="16" spans="16:18" x14ac:dyDescent="0.2">
      <c r="P16" s="184"/>
      <c r="Q16" s="185"/>
      <c r="R16" s="185"/>
    </row>
    <row r="17" spans="16:18" x14ac:dyDescent="0.2">
      <c r="P17" s="184"/>
      <c r="Q17" s="185"/>
      <c r="R17" s="185"/>
    </row>
    <row r="18" spans="16:18" x14ac:dyDescent="0.2">
      <c r="P18" s="184"/>
      <c r="Q18" s="185"/>
      <c r="R18" s="185"/>
    </row>
  </sheetData>
  <mergeCells count="2">
    <mergeCell ref="P9:P10"/>
    <mergeCell ref="Q9:Q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2:IU38"/>
  <sheetViews>
    <sheetView showGridLines="0" zoomScale="87" zoomScaleNormal="85" zoomScalePageLayoutView="85" workbookViewId="0">
      <selection activeCell="F8" sqref="F8"/>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23.33203125" style="1" customWidth="1"/>
    <col min="6" max="6" width="9.33203125" style="1" bestFit="1" customWidth="1"/>
    <col min="7" max="7" width="45.1640625" style="1" customWidth="1"/>
    <col min="8" max="8" width="8.33203125" style="1" customWidth="1"/>
    <col min="9" max="16384" width="8.33203125" style="1"/>
  </cols>
  <sheetData>
    <row r="2" spans="1:255" x14ac:dyDescent="0.2">
      <c r="A2" s="6" t="s">
        <v>26</v>
      </c>
    </row>
    <row r="3" spans="1:255" x14ac:dyDescent="0.2">
      <c r="A3" s="6"/>
      <c r="B3" s="7"/>
    </row>
    <row r="4" spans="1:255" ht="27" customHeight="1" x14ac:dyDescent="0.2">
      <c r="B4" s="164" t="s">
        <v>3</v>
      </c>
      <c r="C4" s="164" t="s">
        <v>2</v>
      </c>
      <c r="D4" s="164" t="s">
        <v>0</v>
      </c>
      <c r="E4" s="36" t="s">
        <v>6</v>
      </c>
      <c r="F4" s="36" t="s">
        <v>1</v>
      </c>
      <c r="G4" s="37" t="s">
        <v>7</v>
      </c>
      <c r="H4" s="4"/>
    </row>
    <row r="5" spans="1:255" x14ac:dyDescent="0.2">
      <c r="A5" s="162" t="s">
        <v>37</v>
      </c>
      <c r="B5" s="165">
        <v>4</v>
      </c>
      <c r="C5" s="166">
        <f>SUM(D6)</f>
        <v>320</v>
      </c>
      <c r="D5" s="166">
        <f>B5*C5</f>
        <v>1280</v>
      </c>
      <c r="E5" s="163" t="s">
        <v>55</v>
      </c>
      <c r="F5" s="105" t="s">
        <v>8</v>
      </c>
      <c r="G5" s="10" t="s">
        <v>56</v>
      </c>
      <c r="H5" s="10"/>
      <c r="J5" s="5"/>
    </row>
    <row r="6" spans="1:255" x14ac:dyDescent="0.2">
      <c r="A6" s="167" t="s">
        <v>54</v>
      </c>
      <c r="B6" s="171">
        <f>8*5</f>
        <v>40</v>
      </c>
      <c r="C6" s="172">
        <v>8</v>
      </c>
      <c r="D6" s="173">
        <f>B6*C6</f>
        <v>320</v>
      </c>
      <c r="E6" s="161" t="s">
        <v>59</v>
      </c>
      <c r="F6" s="170"/>
      <c r="G6" s="10" t="s">
        <v>57</v>
      </c>
      <c r="H6" s="10"/>
      <c r="J6" s="5"/>
    </row>
    <row r="7" spans="1:255" s="44" customFormat="1" ht="15" customHeight="1" x14ac:dyDescent="0.2">
      <c r="A7" s="168"/>
      <c r="B7" s="157"/>
      <c r="C7" s="158"/>
      <c r="D7" s="159"/>
      <c r="E7" s="160"/>
      <c r="F7" s="169" t="s">
        <v>8</v>
      </c>
      <c r="G7" s="243"/>
      <c r="H7" s="244"/>
      <c r="I7" s="244"/>
      <c r="J7" s="244"/>
      <c r="K7" s="84"/>
      <c r="L7" s="84"/>
      <c r="M7" s="84"/>
      <c r="N7" s="84"/>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row>
    <row r="8" spans="1:255" x14ac:dyDescent="0.2">
      <c r="A8" s="29" t="s">
        <v>33</v>
      </c>
      <c r="B8" s="91">
        <v>2</v>
      </c>
      <c r="C8" s="92">
        <f>SUM(D9)</f>
        <v>480</v>
      </c>
      <c r="D8" s="92">
        <f>B8*C8</f>
        <v>960</v>
      </c>
      <c r="E8" s="92" t="s">
        <v>55</v>
      </c>
      <c r="F8" s="105" t="s">
        <v>9</v>
      </c>
      <c r="G8" s="5"/>
      <c r="H8" s="8"/>
    </row>
    <row r="9" spans="1:255" s="5" customFormat="1" x14ac:dyDescent="0.2">
      <c r="A9" s="175" t="s">
        <v>58</v>
      </c>
      <c r="B9" s="93">
        <f>5*8</f>
        <v>40</v>
      </c>
      <c r="C9" s="94">
        <v>12</v>
      </c>
      <c r="D9" s="94">
        <f>B9*C9</f>
        <v>480</v>
      </c>
      <c r="E9" s="174" t="s">
        <v>59</v>
      </c>
      <c r="F9" s="170"/>
      <c r="G9" s="47" t="s">
        <v>60</v>
      </c>
      <c r="H9" s="10"/>
    </row>
    <row r="10" spans="1:255" s="5" customFormat="1" x14ac:dyDescent="0.2">
      <c r="A10" s="175"/>
      <c r="B10" s="93"/>
      <c r="C10" s="94"/>
      <c r="D10" s="94"/>
      <c r="E10" s="174"/>
      <c r="F10" s="170"/>
      <c r="G10" s="47"/>
      <c r="H10" s="10"/>
    </row>
    <row r="11" spans="1:255" x14ac:dyDescent="0.2">
      <c r="A11" s="31" t="s">
        <v>41</v>
      </c>
      <c r="B11" s="91"/>
      <c r="C11" s="92">
        <f>SUM(D12)</f>
        <v>0</v>
      </c>
      <c r="D11" s="92">
        <f>B11*C11</f>
        <v>0</v>
      </c>
      <c r="E11" s="92"/>
      <c r="F11" s="35" t="s">
        <v>8</v>
      </c>
      <c r="G11" s="5"/>
      <c r="H11" s="10"/>
    </row>
    <row r="12" spans="1:255" s="5" customFormat="1" x14ac:dyDescent="0.2">
      <c r="A12" s="32"/>
      <c r="B12" s="95"/>
      <c r="C12" s="96"/>
      <c r="D12" s="96">
        <f>B12*C12</f>
        <v>0</v>
      </c>
      <c r="E12" s="96"/>
      <c r="F12" s="33"/>
      <c r="G12" s="10"/>
      <c r="H12" s="10"/>
    </row>
    <row r="13" spans="1:255" x14ac:dyDescent="0.2">
      <c r="A13" s="31" t="s">
        <v>38</v>
      </c>
      <c r="B13" s="91">
        <v>1</v>
      </c>
      <c r="C13" s="92">
        <f>SUM(D14)</f>
        <v>125</v>
      </c>
      <c r="D13" s="92">
        <f>B13*C13</f>
        <v>125</v>
      </c>
      <c r="E13" s="92"/>
      <c r="F13" s="33" t="s">
        <v>9</v>
      </c>
      <c r="G13" s="5"/>
      <c r="H13" s="10"/>
    </row>
    <row r="14" spans="1:255" s="5" customFormat="1" x14ac:dyDescent="0.2">
      <c r="A14" s="57" t="s">
        <v>61</v>
      </c>
      <c r="B14" s="95">
        <v>5</v>
      </c>
      <c r="C14" s="96">
        <v>25</v>
      </c>
      <c r="D14" s="96">
        <f>B14*C14</f>
        <v>125</v>
      </c>
      <c r="E14" s="96" t="s">
        <v>63</v>
      </c>
      <c r="F14" s="33"/>
      <c r="G14" s="10" t="s">
        <v>62</v>
      </c>
      <c r="H14" s="10"/>
    </row>
    <row r="15" spans="1:255" s="5" customFormat="1" x14ac:dyDescent="0.2">
      <c r="A15" s="32"/>
      <c r="B15" s="176"/>
      <c r="C15" s="177"/>
      <c r="D15" s="96"/>
      <c r="E15" s="177"/>
      <c r="F15" s="35"/>
      <c r="G15" s="10"/>
      <c r="H15" s="10"/>
    </row>
    <row r="16" spans="1:255" x14ac:dyDescent="0.2">
      <c r="A16" s="29" t="s">
        <v>39</v>
      </c>
      <c r="B16" s="86"/>
      <c r="C16" s="85">
        <f>SUM(D17)</f>
        <v>0</v>
      </c>
      <c r="D16" s="92">
        <f t="shared" ref="D16:D34" si="0">B16*C16</f>
        <v>0</v>
      </c>
      <c r="E16" s="85"/>
      <c r="F16" s="35" t="s">
        <v>8</v>
      </c>
      <c r="G16" s="10"/>
      <c r="H16" s="10"/>
      <c r="J16" s="5"/>
    </row>
    <row r="17" spans="1:10" s="5" customFormat="1" x14ac:dyDescent="0.2">
      <c r="A17" s="30"/>
      <c r="B17" s="95"/>
      <c r="C17" s="96"/>
      <c r="D17" s="96">
        <f t="shared" si="0"/>
        <v>0</v>
      </c>
      <c r="E17" s="96"/>
      <c r="F17" s="33"/>
      <c r="G17" s="10"/>
      <c r="H17" s="10"/>
    </row>
    <row r="18" spans="1:10" x14ac:dyDescent="0.2">
      <c r="A18" s="29" t="s">
        <v>34</v>
      </c>
      <c r="B18" s="91">
        <v>1</v>
      </c>
      <c r="C18" s="92">
        <f>SUM(D19:D20)</f>
        <v>500</v>
      </c>
      <c r="D18" s="92">
        <f t="shared" si="0"/>
        <v>500</v>
      </c>
      <c r="E18" s="92"/>
      <c r="F18" s="33" t="s">
        <v>8</v>
      </c>
      <c r="G18" s="5"/>
      <c r="H18" s="8"/>
    </row>
    <row r="19" spans="1:10" x14ac:dyDescent="0.2">
      <c r="A19" s="22" t="s">
        <v>64</v>
      </c>
      <c r="B19" s="95">
        <v>2</v>
      </c>
      <c r="C19" s="96">
        <v>150</v>
      </c>
      <c r="D19" s="96">
        <f>B19*C19</f>
        <v>300</v>
      </c>
      <c r="E19" s="96" t="s">
        <v>66</v>
      </c>
      <c r="F19" s="33"/>
      <c r="G19" s="5" t="s">
        <v>68</v>
      </c>
      <c r="H19" s="8"/>
    </row>
    <row r="20" spans="1:10" x14ac:dyDescent="0.2">
      <c r="A20" s="22" t="s">
        <v>65</v>
      </c>
      <c r="B20" s="95">
        <v>1</v>
      </c>
      <c r="C20" s="96">
        <v>200</v>
      </c>
      <c r="D20" s="96">
        <f>B20*C20</f>
        <v>200</v>
      </c>
      <c r="E20" s="96" t="s">
        <v>66</v>
      </c>
      <c r="F20" s="33"/>
      <c r="G20" s="5" t="s">
        <v>69</v>
      </c>
      <c r="H20" s="8"/>
    </row>
    <row r="21" spans="1:10" s="5" customFormat="1" x14ac:dyDescent="0.2">
      <c r="A21" s="30"/>
      <c r="B21" s="93"/>
      <c r="C21" s="94"/>
      <c r="D21" s="96"/>
      <c r="E21" s="94"/>
      <c r="F21" s="33"/>
      <c r="G21" s="10"/>
      <c r="H21" s="10"/>
    </row>
    <row r="22" spans="1:10" x14ac:dyDescent="0.2">
      <c r="A22" s="31" t="s">
        <v>35</v>
      </c>
      <c r="B22" s="91">
        <v>2</v>
      </c>
      <c r="C22" s="92">
        <f>SUM(D23)</f>
        <v>60</v>
      </c>
      <c r="D22" s="92">
        <f t="shared" si="0"/>
        <v>120</v>
      </c>
      <c r="E22" s="92" t="s">
        <v>71</v>
      </c>
      <c r="F22" s="33" t="s">
        <v>9</v>
      </c>
      <c r="G22" s="5"/>
      <c r="H22" s="10"/>
    </row>
    <row r="23" spans="1:10" s="5" customFormat="1" x14ac:dyDescent="0.2">
      <c r="A23" s="57" t="s">
        <v>67</v>
      </c>
      <c r="B23" s="95">
        <v>2</v>
      </c>
      <c r="C23" s="96">
        <v>30</v>
      </c>
      <c r="D23" s="96">
        <f t="shared" si="0"/>
        <v>60</v>
      </c>
      <c r="E23" s="96" t="s">
        <v>70</v>
      </c>
      <c r="F23" s="33"/>
      <c r="G23" s="10"/>
      <c r="H23" s="10"/>
    </row>
    <row r="24" spans="1:10" s="5" customFormat="1" x14ac:dyDescent="0.2">
      <c r="A24" s="32"/>
      <c r="B24" s="176"/>
      <c r="C24" s="177"/>
      <c r="D24" s="96"/>
      <c r="E24" s="177"/>
      <c r="F24" s="35"/>
      <c r="G24" s="10"/>
      <c r="H24" s="10"/>
    </row>
    <row r="25" spans="1:10" x14ac:dyDescent="0.2">
      <c r="A25" s="29" t="s">
        <v>42</v>
      </c>
      <c r="B25" s="86"/>
      <c r="C25" s="85">
        <f>SUM(D26)</f>
        <v>0</v>
      </c>
      <c r="D25" s="92">
        <f t="shared" si="0"/>
        <v>0</v>
      </c>
      <c r="E25" s="85"/>
      <c r="F25" s="35" t="s">
        <v>8</v>
      </c>
      <c r="G25" s="10"/>
      <c r="H25" s="10"/>
      <c r="J25" s="5"/>
    </row>
    <row r="26" spans="1:10" s="5" customFormat="1" x14ac:dyDescent="0.2">
      <c r="A26" s="30"/>
      <c r="B26" s="95"/>
      <c r="C26" s="96"/>
      <c r="D26" s="96">
        <f t="shared" si="0"/>
        <v>0</v>
      </c>
      <c r="E26" s="96"/>
      <c r="F26" s="33"/>
      <c r="G26" s="10"/>
      <c r="H26" s="10"/>
    </row>
    <row r="27" spans="1:10" x14ac:dyDescent="0.2">
      <c r="A27" s="29" t="s">
        <v>36</v>
      </c>
      <c r="B27" s="91"/>
      <c r="C27" s="92">
        <f>SUM(D28)</f>
        <v>0</v>
      </c>
      <c r="D27" s="92">
        <f t="shared" si="0"/>
        <v>0</v>
      </c>
      <c r="E27" s="92"/>
      <c r="F27" s="33" t="s">
        <v>8</v>
      </c>
      <c r="G27" s="5"/>
      <c r="H27" s="8"/>
    </row>
    <row r="28" spans="1:10" s="5" customFormat="1" x14ac:dyDescent="0.2">
      <c r="A28" s="30"/>
      <c r="B28" s="93"/>
      <c r="C28" s="94"/>
      <c r="D28" s="96">
        <f t="shared" si="0"/>
        <v>0</v>
      </c>
      <c r="E28" s="94"/>
      <c r="F28" s="33"/>
      <c r="G28" s="10"/>
      <c r="H28" s="10"/>
    </row>
    <row r="29" spans="1:10" x14ac:dyDescent="0.2">
      <c r="A29" s="29" t="s">
        <v>13</v>
      </c>
      <c r="B29" s="91"/>
      <c r="C29" s="92">
        <f>SUM(D30)</f>
        <v>0</v>
      </c>
      <c r="D29" s="92">
        <f t="shared" si="0"/>
        <v>0</v>
      </c>
      <c r="E29" s="92"/>
      <c r="F29" s="33" t="s">
        <v>8</v>
      </c>
      <c r="G29" s="5"/>
      <c r="H29" s="8"/>
    </row>
    <row r="30" spans="1:10" s="5" customFormat="1" x14ac:dyDescent="0.2">
      <c r="A30" s="30"/>
      <c r="B30" s="93"/>
      <c r="C30" s="94"/>
      <c r="D30" s="96">
        <f t="shared" si="0"/>
        <v>0</v>
      </c>
      <c r="E30" s="94"/>
      <c r="F30" s="33"/>
      <c r="G30" s="10"/>
      <c r="H30" s="10"/>
    </row>
    <row r="31" spans="1:10" x14ac:dyDescent="0.2">
      <c r="A31" s="31" t="s">
        <v>40</v>
      </c>
      <c r="B31" s="91"/>
      <c r="C31" s="92">
        <f>SUM(D32)</f>
        <v>0</v>
      </c>
      <c r="D31" s="92">
        <f t="shared" si="0"/>
        <v>0</v>
      </c>
      <c r="E31" s="92"/>
      <c r="F31" s="33" t="s">
        <v>8</v>
      </c>
      <c r="G31" s="5"/>
      <c r="H31" s="10"/>
    </row>
    <row r="32" spans="1:10" s="5" customFormat="1" x14ac:dyDescent="0.2">
      <c r="A32" s="32"/>
      <c r="B32" s="95"/>
      <c r="C32" s="96"/>
      <c r="D32" s="96">
        <f t="shared" si="0"/>
        <v>0</v>
      </c>
      <c r="E32" s="96"/>
      <c r="F32" s="33"/>
      <c r="G32" s="10"/>
      <c r="H32" s="10"/>
    </row>
    <row r="33" spans="1:10" x14ac:dyDescent="0.2">
      <c r="A33" s="97" t="s">
        <v>39</v>
      </c>
      <c r="B33" s="98"/>
      <c r="C33" s="87">
        <f>SUM(D34)</f>
        <v>0</v>
      </c>
      <c r="D33" s="102">
        <f t="shared" si="0"/>
        <v>0</v>
      </c>
      <c r="E33" s="87"/>
      <c r="F33" s="105" t="s">
        <v>8</v>
      </c>
      <c r="G33" s="10"/>
      <c r="H33" s="10"/>
      <c r="J33" s="5"/>
    </row>
    <row r="34" spans="1:10" x14ac:dyDescent="0.2">
      <c r="A34" s="99"/>
      <c r="B34" s="100"/>
      <c r="C34" s="101"/>
      <c r="D34" s="101">
        <f t="shared" si="0"/>
        <v>0</v>
      </c>
      <c r="E34" s="101"/>
      <c r="F34" s="106"/>
      <c r="G34" s="10"/>
      <c r="H34" s="10"/>
      <c r="J34" s="5"/>
    </row>
    <row r="35" spans="1:10" x14ac:dyDescent="0.2">
      <c r="D35" s="21"/>
    </row>
    <row r="36" spans="1:10" customFormat="1" x14ac:dyDescent="0.2">
      <c r="A36" s="27" t="s">
        <v>22</v>
      </c>
      <c r="B36" s="34"/>
      <c r="C36" s="38"/>
      <c r="D36" s="50">
        <f>SUM(D5,D8,D11,D13,D16,D18,D22,D25,D27,D29,D31,D33)</f>
        <v>2985</v>
      </c>
      <c r="E36" s="9"/>
      <c r="F36" s="9"/>
    </row>
    <row r="37" spans="1:10" s="43" customFormat="1" x14ac:dyDescent="0.2">
      <c r="A37" s="39"/>
      <c r="B37" s="40"/>
      <c r="C37" s="41"/>
      <c r="D37" s="55"/>
      <c r="E37" s="40"/>
      <c r="F37" s="40"/>
    </row>
    <row r="38" spans="1:10" x14ac:dyDescent="0.2">
      <c r="A38" s="28" t="s">
        <v>12</v>
      </c>
      <c r="B38" s="27"/>
      <c r="C38" s="27"/>
      <c r="D38" s="56"/>
    </row>
  </sheetData>
  <mergeCells count="1">
    <mergeCell ref="G7:J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2:K51"/>
  <sheetViews>
    <sheetView showGridLines="0" zoomScale="75" zoomScaleNormal="85" zoomScalePageLayoutView="85" workbookViewId="0">
      <selection activeCell="G30" sqref="G30"/>
    </sheetView>
  </sheetViews>
  <sheetFormatPr baseColWidth="10" defaultColWidth="8.33203125" defaultRowHeight="20" customHeight="1" x14ac:dyDescent="0.2"/>
  <cols>
    <col min="1" max="1" width="65.83203125" style="12" customWidth="1"/>
    <col min="2" max="2" width="15.1640625" style="12" customWidth="1"/>
    <col min="3" max="3" width="17" style="12" customWidth="1"/>
    <col min="4" max="4" width="16.33203125" style="48" customWidth="1"/>
    <col min="5" max="5" width="14.33203125" style="12" customWidth="1"/>
    <col min="6" max="6" width="9.33203125" style="12" bestFit="1" customWidth="1"/>
    <col min="7" max="7" width="77.6640625" style="12" customWidth="1"/>
    <col min="8" max="8" width="8.33203125" style="12" customWidth="1"/>
    <col min="9" max="16384" width="8.33203125" style="12"/>
  </cols>
  <sheetData>
    <row r="2" spans="1:10" ht="20" customHeight="1" x14ac:dyDescent="0.2">
      <c r="A2" s="45" t="s">
        <v>43</v>
      </c>
    </row>
    <row r="3" spans="1:10" ht="20" customHeight="1" x14ac:dyDescent="0.2">
      <c r="A3" s="6"/>
      <c r="B3" s="7"/>
      <c r="C3" s="1"/>
      <c r="D3" s="1"/>
      <c r="E3" s="1"/>
      <c r="F3" s="1"/>
      <c r="G3" s="1"/>
      <c r="H3" s="1"/>
      <c r="I3" s="1"/>
      <c r="J3" s="1"/>
    </row>
    <row r="4" spans="1:10" ht="20" customHeight="1" x14ac:dyDescent="0.2">
      <c r="A4" s="1"/>
      <c r="B4" s="36" t="s">
        <v>3</v>
      </c>
      <c r="C4" s="36" t="s">
        <v>2</v>
      </c>
      <c r="D4" s="36" t="s">
        <v>0</v>
      </c>
      <c r="E4" s="36" t="s">
        <v>6</v>
      </c>
      <c r="F4" s="36" t="s">
        <v>1</v>
      </c>
      <c r="G4" s="37" t="s">
        <v>7</v>
      </c>
      <c r="H4" s="4"/>
      <c r="I4" s="1"/>
      <c r="J4" s="1"/>
    </row>
    <row r="5" spans="1:10" ht="20" customHeight="1" x14ac:dyDescent="0.2">
      <c r="A5" s="29" t="s">
        <v>37</v>
      </c>
      <c r="B5" s="86">
        <v>1</v>
      </c>
      <c r="C5" s="195">
        <f>SUM(D6,D9,D14,D18,D21)</f>
        <v>26563.630573248407</v>
      </c>
      <c r="D5" s="195">
        <f t="shared" ref="D5:D28" si="0">B5*C5</f>
        <v>26563.630573248407</v>
      </c>
      <c r="E5" s="87" t="s">
        <v>118</v>
      </c>
      <c r="F5" s="105"/>
      <c r="G5" s="10"/>
      <c r="H5" s="10"/>
      <c r="I5" s="1"/>
      <c r="J5" s="5"/>
    </row>
    <row r="6" spans="1:10" ht="20" customHeight="1" x14ac:dyDescent="0.2">
      <c r="A6" s="186" t="s">
        <v>102</v>
      </c>
      <c r="B6" s="187"/>
      <c r="C6" s="188">
        <f>SUM(C7:C8)</f>
        <v>5000</v>
      </c>
      <c r="D6" s="188">
        <f>C6</f>
        <v>5000</v>
      </c>
      <c r="E6" s="186" t="s">
        <v>120</v>
      </c>
      <c r="F6" s="189" t="s">
        <v>8</v>
      </c>
      <c r="G6" s="190"/>
      <c r="I6" s="44"/>
    </row>
    <row r="7" spans="1:10" ht="20" customHeight="1" x14ac:dyDescent="0.2">
      <c r="A7" s="191"/>
      <c r="B7" s="192"/>
      <c r="C7" s="193">
        <v>2500</v>
      </c>
      <c r="D7" s="193"/>
      <c r="E7" s="191"/>
      <c r="F7" s="189" t="s">
        <v>8</v>
      </c>
      <c r="G7" s="190" t="s">
        <v>103</v>
      </c>
      <c r="I7" s="44"/>
    </row>
    <row r="8" spans="1:10" ht="20" customHeight="1" x14ac:dyDescent="0.2">
      <c r="A8" s="191"/>
      <c r="B8" s="192"/>
      <c r="C8" s="193">
        <v>2500</v>
      </c>
      <c r="D8" s="193"/>
      <c r="E8" s="191"/>
      <c r="F8" s="189" t="s">
        <v>8</v>
      </c>
      <c r="G8" s="190" t="s">
        <v>104</v>
      </c>
      <c r="I8" s="44"/>
    </row>
    <row r="9" spans="1:10" s="44" customFormat="1" ht="20" customHeight="1" x14ac:dyDescent="0.2">
      <c r="A9" s="186" t="s">
        <v>105</v>
      </c>
      <c r="B9" s="187"/>
      <c r="C9" s="188">
        <f>SUM(C10:C13)</f>
        <v>11171.974522292994</v>
      </c>
      <c r="D9" s="188">
        <f>C9</f>
        <v>11171.974522292994</v>
      </c>
      <c r="E9" s="186" t="s">
        <v>120</v>
      </c>
      <c r="F9" s="189" t="s">
        <v>8</v>
      </c>
      <c r="G9" s="190"/>
    </row>
    <row r="10" spans="1:10" ht="20" customHeight="1" x14ac:dyDescent="0.2">
      <c r="A10" s="191"/>
      <c r="B10" s="192"/>
      <c r="C10" s="193">
        <v>2445.8598726114651</v>
      </c>
      <c r="D10" s="193"/>
      <c r="E10" s="191"/>
      <c r="F10" s="189" t="s">
        <v>8</v>
      </c>
      <c r="G10" s="194" t="s">
        <v>106</v>
      </c>
    </row>
    <row r="11" spans="1:10" s="44" customFormat="1" ht="20" customHeight="1" x14ac:dyDescent="0.2">
      <c r="A11" s="191"/>
      <c r="B11" s="192"/>
      <c r="C11" s="193">
        <v>2445.8598726114651</v>
      </c>
      <c r="D11" s="193"/>
      <c r="E11" s="191"/>
      <c r="F11" s="189" t="s">
        <v>8</v>
      </c>
      <c r="G11" s="190" t="s">
        <v>107</v>
      </c>
    </row>
    <row r="12" spans="1:10" ht="20" customHeight="1" x14ac:dyDescent="0.2">
      <c r="A12" s="191"/>
      <c r="B12" s="192"/>
      <c r="C12" s="193">
        <v>3140.127388535032</v>
      </c>
      <c r="D12" s="193"/>
      <c r="E12" s="191"/>
      <c r="F12" s="189" t="s">
        <v>8</v>
      </c>
      <c r="G12" s="190" t="s">
        <v>108</v>
      </c>
    </row>
    <row r="13" spans="1:10" s="44" customFormat="1" ht="20" customHeight="1" x14ac:dyDescent="0.2">
      <c r="A13" s="191"/>
      <c r="B13" s="192"/>
      <c r="C13" s="193">
        <v>3140.127388535032</v>
      </c>
      <c r="D13" s="193"/>
      <c r="E13" s="191"/>
      <c r="F13" s="189" t="s">
        <v>8</v>
      </c>
      <c r="G13" s="190" t="s">
        <v>109</v>
      </c>
    </row>
    <row r="14" spans="1:10" ht="20" customHeight="1" x14ac:dyDescent="0.2">
      <c r="A14" s="186" t="s">
        <v>110</v>
      </c>
      <c r="B14" s="187"/>
      <c r="C14" s="188">
        <f>SUM(C15:C17)</f>
        <v>6570</v>
      </c>
      <c r="D14" s="188">
        <f>C14</f>
        <v>6570</v>
      </c>
      <c r="E14" s="186" t="s">
        <v>120</v>
      </c>
      <c r="F14" s="189" t="s">
        <v>8</v>
      </c>
      <c r="G14" s="190"/>
    </row>
    <row r="15" spans="1:10" s="44" customFormat="1" ht="20" customHeight="1" x14ac:dyDescent="0.2">
      <c r="A15" s="191"/>
      <c r="B15" s="192"/>
      <c r="C15" s="193">
        <v>2350</v>
      </c>
      <c r="D15" s="193"/>
      <c r="E15" s="191"/>
      <c r="F15" s="189" t="s">
        <v>8</v>
      </c>
      <c r="G15" s="190" t="s">
        <v>111</v>
      </c>
    </row>
    <row r="16" spans="1:10" ht="20" customHeight="1" x14ac:dyDescent="0.2">
      <c r="A16" s="191"/>
      <c r="B16" s="192"/>
      <c r="C16" s="193">
        <v>2350</v>
      </c>
      <c r="D16" s="193"/>
      <c r="E16" s="191"/>
      <c r="F16" s="189" t="s">
        <v>8</v>
      </c>
      <c r="G16" s="190" t="s">
        <v>112</v>
      </c>
      <c r="I16" s="44"/>
    </row>
    <row r="17" spans="1:11" s="44" customFormat="1" ht="20" customHeight="1" x14ac:dyDescent="0.2">
      <c r="A17" s="191"/>
      <c r="B17" s="192"/>
      <c r="C17" s="193">
        <v>1870</v>
      </c>
      <c r="D17" s="193"/>
      <c r="E17" s="191"/>
      <c r="F17" s="189" t="s">
        <v>8</v>
      </c>
      <c r="G17" s="190" t="s">
        <v>113</v>
      </c>
    </row>
    <row r="18" spans="1:11" ht="20" customHeight="1" x14ac:dyDescent="0.2">
      <c r="A18" s="186" t="s">
        <v>114</v>
      </c>
      <c r="B18" s="187"/>
      <c r="C18" s="188">
        <f>SUM(C19:C20)</f>
        <v>3821.6560509554138</v>
      </c>
      <c r="D18" s="188">
        <f>C18</f>
        <v>3821.6560509554138</v>
      </c>
      <c r="E18" s="186" t="s">
        <v>120</v>
      </c>
      <c r="F18" s="189" t="s">
        <v>8</v>
      </c>
      <c r="G18" s="194"/>
    </row>
    <row r="19" spans="1:11" s="44" customFormat="1" ht="20" customHeight="1" x14ac:dyDescent="0.2">
      <c r="A19" s="191"/>
      <c r="B19" s="192"/>
      <c r="C19" s="193">
        <v>1910.8280254777069</v>
      </c>
      <c r="D19" s="193"/>
      <c r="E19" s="191"/>
      <c r="F19" s="189" t="s">
        <v>8</v>
      </c>
      <c r="G19" s="190" t="s">
        <v>115</v>
      </c>
    </row>
    <row r="20" spans="1:11" ht="20" customHeight="1" x14ac:dyDescent="0.2">
      <c r="A20" s="191"/>
      <c r="B20" s="192"/>
      <c r="C20" s="193">
        <v>1910.8280254777069</v>
      </c>
      <c r="D20" s="193"/>
      <c r="E20" s="191"/>
      <c r="F20" s="189" t="s">
        <v>8</v>
      </c>
      <c r="G20" s="190" t="s">
        <v>116</v>
      </c>
    </row>
    <row r="21" spans="1:11" ht="20" customHeight="1" x14ac:dyDescent="0.2">
      <c r="A21" s="186" t="s">
        <v>117</v>
      </c>
      <c r="B21" s="187"/>
      <c r="C21" s="188">
        <f>SUM(C22:C26)</f>
        <v>0</v>
      </c>
      <c r="D21" s="188">
        <f>C21</f>
        <v>0</v>
      </c>
      <c r="E21" s="186" t="s">
        <v>120</v>
      </c>
      <c r="F21" s="189"/>
      <c r="G21" s="190"/>
    </row>
    <row r="22" spans="1:11" ht="20" customHeight="1" x14ac:dyDescent="0.2">
      <c r="A22" s="58"/>
      <c r="B22" s="59"/>
      <c r="C22" s="88"/>
      <c r="D22" s="89">
        <f t="shared" si="0"/>
        <v>0</v>
      </c>
      <c r="E22" s="90"/>
      <c r="F22" s="106"/>
      <c r="G22" s="243"/>
      <c r="H22" s="244"/>
      <c r="I22" s="244"/>
      <c r="J22" s="244"/>
      <c r="K22" s="44"/>
    </row>
    <row r="23" spans="1:11" ht="20" customHeight="1" x14ac:dyDescent="0.2">
      <c r="A23" s="29" t="s">
        <v>33</v>
      </c>
      <c r="B23" s="91"/>
      <c r="C23" s="92">
        <f>SUM(D24)</f>
        <v>0</v>
      </c>
      <c r="D23" s="92">
        <f t="shared" si="0"/>
        <v>0</v>
      </c>
      <c r="E23" s="92"/>
      <c r="F23" s="35" t="s">
        <v>8</v>
      </c>
      <c r="G23" s="5"/>
      <c r="H23" s="8"/>
      <c r="I23" s="1"/>
      <c r="J23" s="1"/>
    </row>
    <row r="24" spans="1:11" ht="20" customHeight="1" x14ac:dyDescent="0.2">
      <c r="A24" s="30"/>
      <c r="B24" s="93"/>
      <c r="C24" s="94"/>
      <c r="D24" s="94">
        <f t="shared" si="0"/>
        <v>0</v>
      </c>
      <c r="E24" s="94"/>
      <c r="F24" s="33"/>
      <c r="G24" s="10"/>
      <c r="H24" s="10"/>
      <c r="I24" s="5"/>
      <c r="J24" s="5"/>
    </row>
    <row r="25" spans="1:11" ht="20" customHeight="1" x14ac:dyDescent="0.2">
      <c r="A25" s="31" t="s">
        <v>41</v>
      </c>
      <c r="B25" s="91"/>
      <c r="C25" s="92">
        <f>SUM(D26)</f>
        <v>0</v>
      </c>
      <c r="D25" s="92">
        <f t="shared" si="0"/>
        <v>0</v>
      </c>
      <c r="E25" s="92"/>
      <c r="F25" s="33" t="s">
        <v>8</v>
      </c>
      <c r="G25" s="5"/>
      <c r="H25" s="10"/>
      <c r="I25" s="1"/>
      <c r="J25" s="1"/>
    </row>
    <row r="26" spans="1:11" s="44" customFormat="1" ht="20" customHeight="1" x14ac:dyDescent="0.2">
      <c r="A26" s="32"/>
      <c r="B26" s="95"/>
      <c r="C26" s="96"/>
      <c r="D26" s="96">
        <f t="shared" si="0"/>
        <v>0</v>
      </c>
      <c r="E26" s="96"/>
      <c r="F26" s="33"/>
      <c r="G26" s="10"/>
      <c r="H26" s="10"/>
      <c r="I26" s="5"/>
      <c r="J26" s="5"/>
      <c r="K26" s="12"/>
    </row>
    <row r="27" spans="1:11" s="44" customFormat="1" ht="20" customHeight="1" x14ac:dyDescent="0.2">
      <c r="A27" s="31" t="s">
        <v>38</v>
      </c>
      <c r="B27" s="91"/>
      <c r="C27" s="92">
        <f>SUM(D28)</f>
        <v>0</v>
      </c>
      <c r="D27" s="92">
        <f t="shared" si="0"/>
        <v>0</v>
      </c>
      <c r="E27" s="92"/>
      <c r="F27" s="33" t="s">
        <v>8</v>
      </c>
      <c r="G27" s="5"/>
      <c r="H27" s="10"/>
      <c r="I27" s="1"/>
      <c r="J27" s="1"/>
      <c r="K27" s="12"/>
    </row>
    <row r="28" spans="1:11" ht="20" customHeight="1" x14ac:dyDescent="0.2">
      <c r="A28" s="32"/>
      <c r="B28" s="95"/>
      <c r="C28" s="96"/>
      <c r="D28" s="96">
        <f t="shared" si="0"/>
        <v>0</v>
      </c>
      <c r="E28" s="96"/>
      <c r="F28" s="33"/>
      <c r="G28" s="10"/>
      <c r="H28" s="10"/>
      <c r="I28" s="5"/>
      <c r="J28" s="5"/>
      <c r="K28" s="46"/>
    </row>
    <row r="29" spans="1:11" ht="20" customHeight="1" x14ac:dyDescent="0.2">
      <c r="A29" s="29" t="s">
        <v>39</v>
      </c>
      <c r="B29" s="86">
        <v>1</v>
      </c>
      <c r="C29" s="195">
        <f>SUM(D30:D32)</f>
        <v>3635.2696177062371</v>
      </c>
      <c r="D29" s="92">
        <f t="shared" ref="D29:D47" si="1">B29*C29</f>
        <v>3635.2696177062371</v>
      </c>
      <c r="E29" s="85"/>
      <c r="F29" s="35" t="s">
        <v>9</v>
      </c>
      <c r="G29" s="10"/>
      <c r="H29" s="10"/>
      <c r="I29" s="1"/>
      <c r="J29" s="5"/>
    </row>
    <row r="30" spans="1:11" ht="30" customHeight="1" x14ac:dyDescent="0.2">
      <c r="A30" s="198" t="s">
        <v>119</v>
      </c>
      <c r="B30" s="196"/>
      <c r="C30" s="197">
        <v>1497.3742454728369</v>
      </c>
      <c r="D30" s="197">
        <v>1497.3742454728369</v>
      </c>
      <c r="E30" s="196" t="s">
        <v>120</v>
      </c>
      <c r="F30" s="189"/>
      <c r="G30" s="190"/>
    </row>
    <row r="31" spans="1:11" ht="35" customHeight="1" x14ac:dyDescent="0.2">
      <c r="A31" s="198" t="s">
        <v>121</v>
      </c>
      <c r="B31" s="196"/>
      <c r="C31" s="197">
        <v>1074.5191146881286</v>
      </c>
      <c r="D31" s="197">
        <v>1074.5191146881286</v>
      </c>
      <c r="E31" s="196" t="s">
        <v>120</v>
      </c>
      <c r="F31" s="189"/>
      <c r="G31" s="190"/>
    </row>
    <row r="32" spans="1:11" ht="29" customHeight="1" x14ac:dyDescent="0.2">
      <c r="A32" s="198" t="s">
        <v>122</v>
      </c>
      <c r="B32" s="196"/>
      <c r="C32" s="197">
        <v>1063.3762575452715</v>
      </c>
      <c r="D32" s="197">
        <v>1063.3762575452715</v>
      </c>
      <c r="E32" s="196" t="s">
        <v>120</v>
      </c>
      <c r="F32" s="189"/>
      <c r="G32" s="190"/>
    </row>
    <row r="33" spans="1:11" ht="20" customHeight="1" x14ac:dyDescent="0.2">
      <c r="A33" s="30"/>
      <c r="B33" s="95"/>
      <c r="C33" s="96"/>
      <c r="D33" s="96">
        <f t="shared" si="1"/>
        <v>0</v>
      </c>
      <c r="E33" s="96"/>
      <c r="F33" s="33"/>
      <c r="G33" s="10"/>
      <c r="H33" s="10"/>
      <c r="I33" s="5"/>
      <c r="J33" s="5"/>
    </row>
    <row r="34" spans="1:11" s="46" customFormat="1" ht="20" customHeight="1" x14ac:dyDescent="0.2">
      <c r="A34" s="29" t="s">
        <v>34</v>
      </c>
      <c r="B34" s="91"/>
      <c r="C34" s="92">
        <f>SUM(D35)</f>
        <v>0</v>
      </c>
      <c r="D34" s="92">
        <f t="shared" si="1"/>
        <v>0</v>
      </c>
      <c r="E34" s="92"/>
      <c r="F34" s="33" t="s">
        <v>8</v>
      </c>
      <c r="G34" s="5"/>
      <c r="H34" s="8"/>
      <c r="I34" s="1"/>
      <c r="J34" s="1"/>
      <c r="K34" s="12"/>
    </row>
    <row r="35" spans="1:11" ht="20" customHeight="1" x14ac:dyDescent="0.2">
      <c r="A35" s="30"/>
      <c r="B35" s="93"/>
      <c r="C35" s="94"/>
      <c r="D35" s="96">
        <f t="shared" si="1"/>
        <v>0</v>
      </c>
      <c r="E35" s="94"/>
      <c r="F35" s="33"/>
      <c r="G35" s="10"/>
      <c r="H35" s="10"/>
      <c r="I35" s="5"/>
      <c r="J35" s="5"/>
    </row>
    <row r="36" spans="1:11" ht="20" customHeight="1" x14ac:dyDescent="0.2">
      <c r="A36" s="31" t="s">
        <v>35</v>
      </c>
      <c r="B36" s="91"/>
      <c r="C36" s="92">
        <f>SUM(D37)</f>
        <v>0</v>
      </c>
      <c r="D36" s="92">
        <f t="shared" si="1"/>
        <v>0</v>
      </c>
      <c r="E36" s="92"/>
      <c r="F36" s="33" t="s">
        <v>8</v>
      </c>
      <c r="G36" s="5"/>
      <c r="H36" s="10"/>
      <c r="I36" s="1"/>
      <c r="J36" s="1"/>
      <c r="K36" s="51"/>
    </row>
    <row r="37" spans="1:11" ht="20" customHeight="1" x14ac:dyDescent="0.2">
      <c r="A37" s="32"/>
      <c r="B37" s="95"/>
      <c r="C37" s="96"/>
      <c r="D37" s="96">
        <f t="shared" si="1"/>
        <v>0</v>
      </c>
      <c r="E37" s="96"/>
      <c r="F37" s="33"/>
      <c r="G37" s="10"/>
      <c r="H37" s="10"/>
      <c r="I37" s="5"/>
      <c r="J37" s="5"/>
      <c r="K37" s="51"/>
    </row>
    <row r="38" spans="1:11" ht="20" customHeight="1" x14ac:dyDescent="0.2">
      <c r="A38" s="29" t="s">
        <v>42</v>
      </c>
      <c r="B38" s="86"/>
      <c r="C38" s="85">
        <f>SUM(D39)</f>
        <v>0</v>
      </c>
      <c r="D38" s="92">
        <f t="shared" si="1"/>
        <v>0</v>
      </c>
      <c r="E38" s="85"/>
      <c r="F38" s="35" t="s">
        <v>8</v>
      </c>
      <c r="G38" s="10"/>
      <c r="H38" s="10"/>
      <c r="I38" s="1"/>
      <c r="J38" s="5"/>
    </row>
    <row r="39" spans="1:11" ht="20" customHeight="1" x14ac:dyDescent="0.2">
      <c r="A39" s="30"/>
      <c r="B39" s="95"/>
      <c r="C39" s="96"/>
      <c r="D39" s="96">
        <f t="shared" si="1"/>
        <v>0</v>
      </c>
      <c r="E39" s="96"/>
      <c r="F39" s="33"/>
      <c r="G39" s="10"/>
      <c r="H39" s="10"/>
      <c r="I39" s="5"/>
      <c r="J39" s="5"/>
    </row>
    <row r="40" spans="1:11" ht="20" customHeight="1" x14ac:dyDescent="0.2">
      <c r="A40" s="29" t="s">
        <v>36</v>
      </c>
      <c r="B40" s="91"/>
      <c r="C40" s="92">
        <f>SUM(D41)</f>
        <v>0</v>
      </c>
      <c r="D40" s="92">
        <f t="shared" si="1"/>
        <v>0</v>
      </c>
      <c r="E40" s="92"/>
      <c r="F40" s="33" t="s">
        <v>8</v>
      </c>
      <c r="G40" s="5"/>
      <c r="H40" s="8"/>
      <c r="I40" s="1"/>
      <c r="J40" s="1"/>
    </row>
    <row r="41" spans="1:11" ht="20" customHeight="1" x14ac:dyDescent="0.2">
      <c r="A41" s="30"/>
      <c r="B41" s="93"/>
      <c r="C41" s="94"/>
      <c r="D41" s="96">
        <f t="shared" si="1"/>
        <v>0</v>
      </c>
      <c r="E41" s="94"/>
      <c r="F41" s="33"/>
      <c r="G41" s="10"/>
      <c r="H41" s="10"/>
      <c r="I41" s="5"/>
      <c r="J41" s="5"/>
    </row>
    <row r="42" spans="1:11" ht="20" customHeight="1" x14ac:dyDescent="0.2">
      <c r="A42" s="29" t="s">
        <v>13</v>
      </c>
      <c r="B42" s="91"/>
      <c r="C42" s="92">
        <f>SUM(D43)</f>
        <v>0</v>
      </c>
      <c r="D42" s="92">
        <f t="shared" si="1"/>
        <v>0</v>
      </c>
      <c r="E42" s="92"/>
      <c r="F42" s="33" t="s">
        <v>8</v>
      </c>
      <c r="G42" s="5"/>
      <c r="H42" s="8"/>
      <c r="I42" s="1"/>
      <c r="J42" s="1"/>
    </row>
    <row r="43" spans="1:11" ht="20" customHeight="1" x14ac:dyDescent="0.2">
      <c r="A43" s="30"/>
      <c r="B43" s="93"/>
      <c r="C43" s="94"/>
      <c r="D43" s="96">
        <f t="shared" si="1"/>
        <v>0</v>
      </c>
      <c r="E43" s="94"/>
      <c r="F43" s="33"/>
      <c r="G43" s="10"/>
      <c r="H43" s="10"/>
      <c r="I43" s="5"/>
      <c r="J43" s="5"/>
    </row>
    <row r="44" spans="1:11" ht="20" customHeight="1" x14ac:dyDescent="0.2">
      <c r="A44" s="31" t="s">
        <v>40</v>
      </c>
      <c r="B44" s="91"/>
      <c r="C44" s="92">
        <f>SUM(D45)</f>
        <v>0</v>
      </c>
      <c r="D44" s="92">
        <f t="shared" si="1"/>
        <v>0</v>
      </c>
      <c r="E44" s="92"/>
      <c r="F44" s="33" t="s">
        <v>8</v>
      </c>
      <c r="G44" s="5"/>
      <c r="H44" s="10"/>
      <c r="I44" s="1"/>
      <c r="J44" s="1"/>
    </row>
    <row r="45" spans="1:11" ht="20" customHeight="1" x14ac:dyDescent="0.2">
      <c r="A45" s="32"/>
      <c r="B45" s="95"/>
      <c r="C45" s="96"/>
      <c r="D45" s="96">
        <f t="shared" si="1"/>
        <v>0</v>
      </c>
      <c r="E45" s="96"/>
      <c r="F45" s="33"/>
      <c r="G45" s="10"/>
      <c r="H45" s="10"/>
      <c r="I45" s="5"/>
      <c r="J45" s="5"/>
    </row>
    <row r="46" spans="1:11" ht="20" customHeight="1" x14ac:dyDescent="0.2">
      <c r="A46" s="97" t="s">
        <v>39</v>
      </c>
      <c r="B46" s="98"/>
      <c r="C46" s="87">
        <f>SUM(D47)</f>
        <v>0</v>
      </c>
      <c r="D46" s="102">
        <f t="shared" si="1"/>
        <v>0</v>
      </c>
      <c r="E46" s="87"/>
      <c r="F46" s="105" t="s">
        <v>8</v>
      </c>
      <c r="G46" s="10"/>
      <c r="H46" s="10"/>
      <c r="I46" s="1"/>
      <c r="J46" s="5"/>
    </row>
    <row r="47" spans="1:11" ht="20" customHeight="1" x14ac:dyDescent="0.2">
      <c r="A47" s="99"/>
      <c r="B47" s="100"/>
      <c r="C47" s="101"/>
      <c r="D47" s="101">
        <f t="shared" si="1"/>
        <v>0</v>
      </c>
      <c r="E47" s="101"/>
      <c r="F47" s="106"/>
      <c r="G47" s="10"/>
      <c r="H47" s="10"/>
      <c r="I47" s="1"/>
      <c r="J47" s="5"/>
    </row>
    <row r="48" spans="1:11" ht="20" customHeight="1" x14ac:dyDescent="0.2">
      <c r="A48" s="1"/>
      <c r="B48" s="1"/>
      <c r="C48" s="1"/>
      <c r="D48" s="21"/>
      <c r="E48" s="1"/>
      <c r="F48" s="1"/>
      <c r="G48" s="1"/>
      <c r="H48" s="1"/>
      <c r="I48" s="1"/>
      <c r="J48" s="1"/>
    </row>
    <row r="49" spans="1:10" ht="20" customHeight="1" x14ac:dyDescent="0.2">
      <c r="A49" s="27" t="s">
        <v>22</v>
      </c>
      <c r="B49" s="34"/>
      <c r="C49" s="38"/>
      <c r="D49" s="50">
        <f>SUM(D5,D23,D25,D27,D29,D34,D36,D38,D40,D42,D44,D46)</f>
        <v>30198.900190954642</v>
      </c>
      <c r="E49" s="9"/>
      <c r="F49" s="9"/>
      <c r="G49"/>
      <c r="H49"/>
      <c r="I49"/>
      <c r="J49"/>
    </row>
    <row r="50" spans="1:10" ht="20" customHeight="1" x14ac:dyDescent="0.2">
      <c r="A50" s="39"/>
      <c r="B50" s="40"/>
      <c r="C50" s="41"/>
      <c r="D50" s="55"/>
      <c r="E50" s="40"/>
      <c r="F50" s="40"/>
      <c r="G50" s="43"/>
      <c r="H50" s="43"/>
      <c r="I50" s="43"/>
      <c r="J50" s="43"/>
    </row>
    <row r="51" spans="1:10" ht="20" customHeight="1" x14ac:dyDescent="0.2">
      <c r="A51" s="28" t="s">
        <v>12</v>
      </c>
      <c r="B51" s="27"/>
      <c r="C51" s="27"/>
      <c r="D51" s="56"/>
      <c r="E51" s="1"/>
      <c r="F51" s="1"/>
      <c r="G51" s="1"/>
      <c r="H51" s="1"/>
      <c r="I51" s="1"/>
      <c r="J51" s="1"/>
    </row>
  </sheetData>
  <mergeCells count="1">
    <mergeCell ref="G22:J22"/>
  </mergeCells>
  <conditionalFormatting sqref="E42:E53">
    <cfRule type="expression" dxfId="108" priority="4">
      <formula>IF(#REF!="No",TRUE)</formula>
    </cfRule>
  </conditionalFormatting>
  <conditionalFormatting sqref="D46:D53 B43:B44 B46:B53 B42:D42">
    <cfRule type="expression" dxfId="107" priority="3">
      <formula>IF(#REF!="No",TRUE)</formula>
    </cfRule>
  </conditionalFormatting>
  <conditionalFormatting sqref="C43:D44">
    <cfRule type="expression" dxfId="106" priority="2">
      <formula>IF(#REF!="No",TRUE)</formula>
    </cfRule>
  </conditionalFormatting>
  <conditionalFormatting sqref="B45:D45">
    <cfRule type="expression" dxfId="105" priority="1">
      <formula>IF(#REF!="No",TRUE)</formula>
    </cfRule>
  </conditionalFormatting>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2:J33"/>
  <sheetViews>
    <sheetView showGridLines="0" zoomScale="87" zoomScaleNormal="85" zoomScalePageLayoutView="85" workbookViewId="0">
      <selection activeCell="D11" sqref="D11"/>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27</v>
      </c>
    </row>
    <row r="3" spans="1:10" x14ac:dyDescent="0.2">
      <c r="A3" s="6"/>
      <c r="B3" s="7"/>
    </row>
    <row r="4" spans="1:10" ht="27" customHeight="1" x14ac:dyDescent="0.2">
      <c r="B4" s="36" t="s">
        <v>3</v>
      </c>
      <c r="C4" s="36" t="s">
        <v>2</v>
      </c>
      <c r="D4" s="36" t="s">
        <v>0</v>
      </c>
      <c r="E4" s="36" t="s">
        <v>6</v>
      </c>
      <c r="F4" s="36" t="s">
        <v>1</v>
      </c>
      <c r="G4" s="37" t="s">
        <v>7</v>
      </c>
      <c r="H4" s="4"/>
    </row>
    <row r="5" spans="1:10" x14ac:dyDescent="0.2">
      <c r="A5" s="29" t="s">
        <v>37</v>
      </c>
      <c r="B5" s="86"/>
      <c r="C5" s="85">
        <f>SUM(D6)</f>
        <v>0</v>
      </c>
      <c r="D5" s="85">
        <f t="shared" ref="D5:D11" si="0">B5*C5</f>
        <v>0</v>
      </c>
      <c r="E5" s="87"/>
      <c r="F5" s="105" t="s">
        <v>8</v>
      </c>
      <c r="G5" s="10"/>
      <c r="H5" s="10"/>
      <c r="J5" s="5"/>
    </row>
    <row r="6" spans="1:10" s="5" customFormat="1" x14ac:dyDescent="0.2">
      <c r="A6" s="58"/>
      <c r="B6" s="59"/>
      <c r="C6" s="88"/>
      <c r="D6" s="89">
        <f t="shared" si="0"/>
        <v>0</v>
      </c>
      <c r="E6" s="90"/>
      <c r="F6" s="106" t="s">
        <v>8</v>
      </c>
      <c r="G6" s="243"/>
      <c r="H6" s="244"/>
      <c r="I6" s="244"/>
      <c r="J6" s="244"/>
    </row>
    <row r="7" spans="1:10" x14ac:dyDescent="0.2">
      <c r="A7" s="29" t="s">
        <v>33</v>
      </c>
      <c r="B7" s="91"/>
      <c r="C7" s="92">
        <f>SUM(D8)</f>
        <v>0</v>
      </c>
      <c r="D7" s="92">
        <f t="shared" si="0"/>
        <v>0</v>
      </c>
      <c r="E7" s="92"/>
      <c r="F7" s="35" t="s">
        <v>8</v>
      </c>
      <c r="G7" s="5"/>
      <c r="H7" s="8"/>
    </row>
    <row r="8" spans="1:10" s="5" customFormat="1" x14ac:dyDescent="0.2">
      <c r="A8" s="30"/>
      <c r="B8" s="93"/>
      <c r="C8" s="94"/>
      <c r="D8" s="94">
        <f t="shared" si="0"/>
        <v>0</v>
      </c>
      <c r="E8" s="94"/>
      <c r="F8" s="33"/>
      <c r="G8" s="10"/>
      <c r="H8" s="10"/>
    </row>
    <row r="9" spans="1:10" x14ac:dyDescent="0.2">
      <c r="A9" s="31" t="s">
        <v>41</v>
      </c>
      <c r="B9" s="91"/>
      <c r="C9" s="92">
        <f>SUM(D10)</f>
        <v>0</v>
      </c>
      <c r="D9" s="92">
        <f t="shared" si="0"/>
        <v>0</v>
      </c>
      <c r="E9" s="92"/>
      <c r="F9" s="33" t="s">
        <v>8</v>
      </c>
      <c r="G9" s="5"/>
      <c r="H9" s="10"/>
    </row>
    <row r="10" spans="1:10" s="5" customFormat="1" x14ac:dyDescent="0.2">
      <c r="A10" s="32"/>
      <c r="B10" s="95"/>
      <c r="C10" s="96"/>
      <c r="D10" s="96">
        <f t="shared" si="0"/>
        <v>0</v>
      </c>
      <c r="E10" s="96"/>
      <c r="F10" s="33"/>
      <c r="G10" s="10"/>
      <c r="H10" s="10"/>
    </row>
    <row r="11" spans="1:10" x14ac:dyDescent="0.2">
      <c r="A11" s="31" t="s">
        <v>38</v>
      </c>
      <c r="B11" s="91">
        <v>1</v>
      </c>
      <c r="C11" s="92">
        <f>SUM(D12)</f>
        <v>1500</v>
      </c>
      <c r="D11" s="92">
        <f t="shared" si="0"/>
        <v>1500</v>
      </c>
      <c r="E11" s="92"/>
      <c r="F11" s="33" t="s">
        <v>8</v>
      </c>
      <c r="G11" s="5"/>
      <c r="H11" s="10"/>
    </row>
    <row r="12" spans="1:10" s="5" customFormat="1" x14ac:dyDescent="0.2">
      <c r="A12" s="57" t="s">
        <v>123</v>
      </c>
      <c r="B12" s="95">
        <f>6*10</f>
        <v>60</v>
      </c>
      <c r="C12" s="96">
        <v>25</v>
      </c>
      <c r="D12" s="96">
        <f>B12*C12</f>
        <v>1500</v>
      </c>
      <c r="E12" s="96" t="s">
        <v>63</v>
      </c>
      <c r="F12" s="33"/>
      <c r="G12" s="10" t="s">
        <v>124</v>
      </c>
      <c r="H12" s="10"/>
    </row>
    <row r="13" spans="1:10" s="5" customFormat="1" x14ac:dyDescent="0.2">
      <c r="A13" s="32"/>
      <c r="B13" s="176"/>
      <c r="C13" s="177"/>
      <c r="D13" s="96"/>
      <c r="E13" s="177"/>
      <c r="F13" s="35"/>
      <c r="G13" s="10"/>
      <c r="H13" s="10"/>
    </row>
    <row r="14" spans="1:10" x14ac:dyDescent="0.2">
      <c r="A14" s="29" t="s">
        <v>39</v>
      </c>
      <c r="B14" s="86"/>
      <c r="C14" s="85">
        <f>SUM(D15)</f>
        <v>0</v>
      </c>
      <c r="D14" s="92">
        <f t="shared" ref="D14:D29" si="1">B14*C14</f>
        <v>0</v>
      </c>
      <c r="E14" s="85"/>
      <c r="F14" s="35" t="s">
        <v>8</v>
      </c>
      <c r="G14" s="10"/>
      <c r="H14" s="10"/>
      <c r="J14" s="5"/>
    </row>
    <row r="15" spans="1:10" s="5" customFormat="1" x14ac:dyDescent="0.2">
      <c r="A15" s="30"/>
      <c r="B15" s="95"/>
      <c r="C15" s="96"/>
      <c r="D15" s="96">
        <f t="shared" si="1"/>
        <v>0</v>
      </c>
      <c r="E15" s="96"/>
      <c r="F15" s="33"/>
      <c r="G15" s="10"/>
      <c r="H15" s="10"/>
    </row>
    <row r="16" spans="1:10" x14ac:dyDescent="0.2">
      <c r="A16" s="29" t="s">
        <v>34</v>
      </c>
      <c r="B16" s="91"/>
      <c r="C16" s="92">
        <f>SUM(D17)</f>
        <v>0</v>
      </c>
      <c r="D16" s="92">
        <f t="shared" si="1"/>
        <v>0</v>
      </c>
      <c r="E16" s="92"/>
      <c r="F16" s="33" t="s">
        <v>8</v>
      </c>
      <c r="G16" s="5"/>
      <c r="H16" s="8"/>
    </row>
    <row r="17" spans="1:10" s="5" customFormat="1" x14ac:dyDescent="0.2">
      <c r="A17" s="30"/>
      <c r="B17" s="93"/>
      <c r="C17" s="94"/>
      <c r="D17" s="96">
        <f t="shared" si="1"/>
        <v>0</v>
      </c>
      <c r="E17" s="94"/>
      <c r="F17" s="33"/>
      <c r="G17" s="10"/>
      <c r="H17" s="10"/>
    </row>
    <row r="18" spans="1:10" x14ac:dyDescent="0.2">
      <c r="A18" s="31" t="s">
        <v>35</v>
      </c>
      <c r="B18" s="91"/>
      <c r="C18" s="92">
        <f>SUM(D19)</f>
        <v>0</v>
      </c>
      <c r="D18" s="92">
        <f t="shared" si="1"/>
        <v>0</v>
      </c>
      <c r="E18" s="92"/>
      <c r="F18" s="33" t="s">
        <v>8</v>
      </c>
      <c r="G18" s="5"/>
      <c r="H18" s="10"/>
    </row>
    <row r="19" spans="1:10" s="5" customFormat="1" x14ac:dyDescent="0.2">
      <c r="A19" s="32"/>
      <c r="B19" s="95"/>
      <c r="C19" s="96"/>
      <c r="D19" s="96">
        <f t="shared" si="1"/>
        <v>0</v>
      </c>
      <c r="E19" s="96"/>
      <c r="F19" s="33"/>
      <c r="G19" s="10"/>
      <c r="H19" s="10"/>
    </row>
    <row r="20" spans="1:10" x14ac:dyDescent="0.2">
      <c r="A20" s="29" t="s">
        <v>42</v>
      </c>
      <c r="B20" s="86"/>
      <c r="C20" s="85">
        <f>SUM(D21)</f>
        <v>0</v>
      </c>
      <c r="D20" s="92">
        <f t="shared" si="1"/>
        <v>0</v>
      </c>
      <c r="E20" s="85"/>
      <c r="F20" s="35" t="s">
        <v>8</v>
      </c>
      <c r="G20" s="10"/>
      <c r="H20" s="10"/>
      <c r="J20" s="5"/>
    </row>
    <row r="21" spans="1:10" s="5" customFormat="1" x14ac:dyDescent="0.2">
      <c r="A21" s="30"/>
      <c r="B21" s="95"/>
      <c r="C21" s="96"/>
      <c r="D21" s="96">
        <f t="shared" si="1"/>
        <v>0</v>
      </c>
      <c r="E21" s="96"/>
      <c r="F21" s="33"/>
      <c r="G21" s="10"/>
      <c r="H21" s="10"/>
    </row>
    <row r="22" spans="1:10" x14ac:dyDescent="0.2">
      <c r="A22" s="29" t="s">
        <v>36</v>
      </c>
      <c r="B22" s="91"/>
      <c r="C22" s="92">
        <f>SUM(D23)</f>
        <v>0</v>
      </c>
      <c r="D22" s="92">
        <f t="shared" si="1"/>
        <v>0</v>
      </c>
      <c r="E22" s="92"/>
      <c r="F22" s="33" t="s">
        <v>8</v>
      </c>
      <c r="G22" s="5"/>
      <c r="H22" s="8"/>
    </row>
    <row r="23" spans="1:10" s="5" customFormat="1" x14ac:dyDescent="0.2">
      <c r="A23" s="30"/>
      <c r="B23" s="93"/>
      <c r="C23" s="94"/>
      <c r="D23" s="96">
        <f t="shared" si="1"/>
        <v>0</v>
      </c>
      <c r="E23" s="94"/>
      <c r="F23" s="33"/>
      <c r="G23" s="10"/>
      <c r="H23" s="10"/>
    </row>
    <row r="24" spans="1:10" x14ac:dyDescent="0.2">
      <c r="A24" s="29" t="s">
        <v>13</v>
      </c>
      <c r="B24" s="91"/>
      <c r="C24" s="92">
        <f>SUM(D25)</f>
        <v>0</v>
      </c>
      <c r="D24" s="92">
        <f t="shared" si="1"/>
        <v>0</v>
      </c>
      <c r="E24" s="92"/>
      <c r="F24" s="33" t="s">
        <v>8</v>
      </c>
      <c r="G24" s="5"/>
      <c r="H24" s="8"/>
    </row>
    <row r="25" spans="1:10" s="5" customFormat="1" x14ac:dyDescent="0.2">
      <c r="A25" s="30"/>
      <c r="B25" s="93"/>
      <c r="C25" s="94"/>
      <c r="D25" s="96">
        <f t="shared" si="1"/>
        <v>0</v>
      </c>
      <c r="E25" s="94"/>
      <c r="F25" s="33"/>
      <c r="G25" s="10"/>
      <c r="H25" s="10"/>
    </row>
    <row r="26" spans="1:10" x14ac:dyDescent="0.2">
      <c r="A26" s="31" t="s">
        <v>40</v>
      </c>
      <c r="B26" s="91"/>
      <c r="C26" s="92">
        <f>SUM(D27)</f>
        <v>0</v>
      </c>
      <c r="D26" s="92">
        <f t="shared" si="1"/>
        <v>0</v>
      </c>
      <c r="E26" s="92"/>
      <c r="F26" s="33" t="s">
        <v>8</v>
      </c>
      <c r="G26" s="5"/>
      <c r="H26" s="10"/>
    </row>
    <row r="27" spans="1:10" s="5" customFormat="1" x14ac:dyDescent="0.2">
      <c r="A27" s="32"/>
      <c r="B27" s="95"/>
      <c r="C27" s="96"/>
      <c r="D27" s="96">
        <f t="shared" si="1"/>
        <v>0</v>
      </c>
      <c r="E27" s="96"/>
      <c r="F27" s="33"/>
      <c r="G27" s="10"/>
      <c r="H27" s="10"/>
    </row>
    <row r="28" spans="1:10" x14ac:dyDescent="0.2">
      <c r="A28" s="97" t="s">
        <v>39</v>
      </c>
      <c r="B28" s="98"/>
      <c r="C28" s="87">
        <f>SUM(D29)</f>
        <v>0</v>
      </c>
      <c r="D28" s="102">
        <f t="shared" si="1"/>
        <v>0</v>
      </c>
      <c r="E28" s="87"/>
      <c r="F28" s="105" t="s">
        <v>8</v>
      </c>
      <c r="G28" s="10"/>
      <c r="H28" s="10"/>
      <c r="J28" s="5"/>
    </row>
    <row r="29" spans="1:10" x14ac:dyDescent="0.2">
      <c r="A29" s="99"/>
      <c r="B29" s="100"/>
      <c r="C29" s="101"/>
      <c r="D29" s="101">
        <f t="shared" si="1"/>
        <v>0</v>
      </c>
      <c r="E29" s="101"/>
      <c r="F29" s="106"/>
      <c r="G29" s="10"/>
      <c r="H29" s="10"/>
      <c r="J29" s="5"/>
    </row>
    <row r="30" spans="1:10" customFormat="1" x14ac:dyDescent="0.2">
      <c r="A30" s="1"/>
      <c r="B30" s="1"/>
      <c r="C30" s="1"/>
      <c r="D30" s="21"/>
      <c r="E30" s="1"/>
      <c r="F30" s="1"/>
      <c r="G30" s="1"/>
      <c r="H30" s="1"/>
      <c r="I30" s="1"/>
      <c r="J30" s="1"/>
    </row>
    <row r="31" spans="1:10" s="43" customFormat="1" x14ac:dyDescent="0.2">
      <c r="A31" s="27" t="s">
        <v>22</v>
      </c>
      <c r="B31" s="34"/>
      <c r="C31" s="38"/>
      <c r="D31" s="50">
        <f>SUM(D5,D7,D9,D11,D14,D16,D18,D20,D22,D24,D26,D28)</f>
        <v>1500</v>
      </c>
      <c r="E31" s="9"/>
      <c r="F31" s="9"/>
      <c r="G31"/>
      <c r="H31"/>
      <c r="I31"/>
      <c r="J31"/>
    </row>
    <row r="32" spans="1:10" x14ac:dyDescent="0.2">
      <c r="A32" s="39"/>
      <c r="B32" s="40"/>
      <c r="C32" s="41"/>
      <c r="D32" s="55"/>
      <c r="E32" s="40"/>
      <c r="F32" s="40"/>
      <c r="G32" s="43"/>
      <c r="H32" s="43"/>
      <c r="I32" s="43"/>
      <c r="J32" s="43"/>
    </row>
    <row r="33" spans="1:4" x14ac:dyDescent="0.2">
      <c r="A33" s="28" t="s">
        <v>12</v>
      </c>
      <c r="B33" s="27"/>
      <c r="C33" s="27"/>
      <c r="D33" s="56"/>
    </row>
  </sheetData>
  <mergeCells count="1">
    <mergeCell ref="G6:J6"/>
  </mergeCells>
  <conditionalFormatting sqref="H25 D25 D28:H34 G27:H27 D26:H26 G6:G24">
    <cfRule type="expression" dxfId="104" priority="72">
      <formula>IF(#REF!="No",TRUE)</formula>
    </cfRule>
  </conditionalFormatting>
  <conditionalFormatting sqref="E25 E14:E15 G25 D24:F24 D6:F9 F11:F16">
    <cfRule type="expression" dxfId="103" priority="68">
      <formula>IF(#REF!="No",TRUE)</formula>
    </cfRule>
  </conditionalFormatting>
  <conditionalFormatting sqref="E17:F23 D10:F10 D11:E11">
    <cfRule type="expression" dxfId="102" priority="67">
      <formula>IF(#REF!="No",TRUE)</formula>
    </cfRule>
  </conditionalFormatting>
  <conditionalFormatting sqref="D16:E16">
    <cfRule type="expression" dxfId="101" priority="64">
      <formula>IF(#REF!="No",TRUE)</formula>
    </cfRule>
  </conditionalFormatting>
  <conditionalFormatting sqref="D14 D23">
    <cfRule type="expression" dxfId="100" priority="57">
      <formula>IF(#REF!="No",TRUE)</formula>
    </cfRule>
  </conditionalFormatting>
  <conditionalFormatting sqref="D15">
    <cfRule type="expression" dxfId="99" priority="53">
      <formula>IF(#REF!="No",TRUE)</formula>
    </cfRule>
  </conditionalFormatting>
  <conditionalFormatting sqref="D17:D18">
    <cfRule type="expression" dxfId="98" priority="49">
      <formula>IF(#REF!="No",TRUE)</formula>
    </cfRule>
  </conditionalFormatting>
  <conditionalFormatting sqref="D19:D20">
    <cfRule type="expression" dxfId="97" priority="47">
      <formula>IF(#REF!="No",TRUE)</formula>
    </cfRule>
  </conditionalFormatting>
  <conditionalFormatting sqref="D21">
    <cfRule type="expression" dxfId="96" priority="39">
      <formula>IF(#REF!="No",TRUE)</formula>
    </cfRule>
  </conditionalFormatting>
  <conditionalFormatting sqref="D22">
    <cfRule type="expression" dxfId="95" priority="37">
      <formula>IF(#REF!="No",TRUE)</formula>
    </cfRule>
  </conditionalFormatting>
  <conditionalFormatting sqref="D27:F27">
    <cfRule type="expression" dxfId="94" priority="1">
      <formula>IF(#REF!="No",TRUE)</formula>
    </cfRule>
  </conditionalFormatting>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P2:R18"/>
  <sheetViews>
    <sheetView workbookViewId="0">
      <selection sqref="A1:XFD1048576"/>
    </sheetView>
  </sheetViews>
  <sheetFormatPr baseColWidth="10" defaultColWidth="8.6640625" defaultRowHeight="15" x14ac:dyDescent="0.2"/>
  <cols>
    <col min="16" max="16" width="20" customWidth="1"/>
    <col min="17" max="17" width="19.33203125" customWidth="1"/>
    <col min="18" max="18" width="37.33203125" customWidth="1"/>
  </cols>
  <sheetData>
    <row r="2" spans="16:18" ht="16" thickBot="1" x14ac:dyDescent="0.25"/>
    <row r="3" spans="16:18" ht="16" thickBot="1" x14ac:dyDescent="0.25">
      <c r="P3" s="178" t="s">
        <v>73</v>
      </c>
      <c r="Q3" s="179" t="s">
        <v>74</v>
      </c>
      <c r="R3" s="179" t="s">
        <v>75</v>
      </c>
    </row>
    <row r="4" spans="16:18" ht="31" thickBot="1" x14ac:dyDescent="0.25">
      <c r="P4" s="180" t="s">
        <v>76</v>
      </c>
      <c r="Q4" s="181" t="s">
        <v>77</v>
      </c>
      <c r="R4" s="181" t="s">
        <v>78</v>
      </c>
    </row>
    <row r="5" spans="16:18" ht="31" thickBot="1" x14ac:dyDescent="0.25">
      <c r="P5" s="180" t="s">
        <v>33</v>
      </c>
      <c r="Q5" s="182" t="s">
        <v>77</v>
      </c>
      <c r="R5" s="182" t="s">
        <v>79</v>
      </c>
    </row>
    <row r="6" spans="16:18" ht="16" thickBot="1" x14ac:dyDescent="0.25">
      <c r="P6" s="180" t="s">
        <v>41</v>
      </c>
      <c r="Q6" s="182" t="s">
        <v>80</v>
      </c>
      <c r="R6" s="182" t="s">
        <v>81</v>
      </c>
    </row>
    <row r="7" spans="16:18" ht="31" thickBot="1" x14ac:dyDescent="0.25">
      <c r="P7" s="180" t="s">
        <v>82</v>
      </c>
      <c r="Q7" s="182" t="s">
        <v>83</v>
      </c>
      <c r="R7" s="181" t="s">
        <v>84</v>
      </c>
    </row>
    <row r="8" spans="16:18" ht="16" thickBot="1" x14ac:dyDescent="0.25">
      <c r="P8" s="180" t="s">
        <v>39</v>
      </c>
      <c r="Q8" s="182" t="s">
        <v>85</v>
      </c>
      <c r="R8" s="182" t="s">
        <v>86</v>
      </c>
    </row>
    <row r="9" spans="16:18" x14ac:dyDescent="0.2">
      <c r="P9" s="239" t="s">
        <v>34</v>
      </c>
      <c r="Q9" s="241" t="s">
        <v>87</v>
      </c>
      <c r="R9" s="183" t="s">
        <v>88</v>
      </c>
    </row>
    <row r="10" spans="16:18" ht="31" thickBot="1" x14ac:dyDescent="0.25">
      <c r="P10" s="240"/>
      <c r="Q10" s="242"/>
      <c r="R10" s="181" t="s">
        <v>89</v>
      </c>
    </row>
    <row r="11" spans="16:18" ht="31" thickBot="1" x14ac:dyDescent="0.25">
      <c r="P11" s="180" t="s">
        <v>35</v>
      </c>
      <c r="Q11" s="182" t="s">
        <v>90</v>
      </c>
      <c r="R11" s="182" t="s">
        <v>70</v>
      </c>
    </row>
    <row r="12" spans="16:18" ht="31" thickBot="1" x14ac:dyDescent="0.25">
      <c r="P12" s="180" t="s">
        <v>91</v>
      </c>
      <c r="Q12" s="182" t="s">
        <v>92</v>
      </c>
      <c r="R12" s="182" t="s">
        <v>93</v>
      </c>
    </row>
    <row r="13" spans="16:18" ht="31" thickBot="1" x14ac:dyDescent="0.25">
      <c r="P13" s="180" t="s">
        <v>94</v>
      </c>
      <c r="Q13" s="182" t="s">
        <v>95</v>
      </c>
      <c r="R13" s="182" t="s">
        <v>96</v>
      </c>
    </row>
    <row r="14" spans="16:18" ht="76" thickBot="1" x14ac:dyDescent="0.25">
      <c r="P14" s="180" t="s">
        <v>13</v>
      </c>
      <c r="Q14" s="182" t="s">
        <v>97</v>
      </c>
      <c r="R14" s="181" t="s">
        <v>98</v>
      </c>
    </row>
    <row r="15" spans="16:18" ht="61" thickBot="1" x14ac:dyDescent="0.25">
      <c r="P15" s="180" t="s">
        <v>99</v>
      </c>
      <c r="Q15" s="181" t="s">
        <v>100</v>
      </c>
      <c r="R15" s="181" t="s">
        <v>101</v>
      </c>
    </row>
    <row r="16" spans="16:18" x14ac:dyDescent="0.2">
      <c r="P16" s="184"/>
      <c r="Q16" s="185"/>
      <c r="R16" s="185"/>
    </row>
    <row r="17" spans="16:18" x14ac:dyDescent="0.2">
      <c r="P17" s="184"/>
      <c r="Q17" s="185"/>
      <c r="R17" s="185"/>
    </row>
    <row r="18" spans="16:18" x14ac:dyDescent="0.2">
      <c r="P18" s="184"/>
      <c r="Q18" s="185"/>
      <c r="R18" s="185"/>
    </row>
  </sheetData>
  <mergeCells count="2">
    <mergeCell ref="P9:P10"/>
    <mergeCell ref="Q9:Q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2:J32"/>
  <sheetViews>
    <sheetView showGridLines="0" zoomScale="85" zoomScaleNormal="85" zoomScalePageLayoutView="85" workbookViewId="0">
      <selection activeCell="F28" sqref="F28"/>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28</v>
      </c>
    </row>
    <row r="3" spans="1:10" x14ac:dyDescent="0.2">
      <c r="A3" s="6"/>
      <c r="B3" s="7"/>
    </row>
    <row r="4" spans="1:10" ht="27" customHeight="1" x14ac:dyDescent="0.2">
      <c r="B4" s="36" t="s">
        <v>3</v>
      </c>
      <c r="C4" s="36" t="s">
        <v>2</v>
      </c>
      <c r="D4" s="36" t="s">
        <v>0</v>
      </c>
      <c r="E4" s="36" t="s">
        <v>6</v>
      </c>
      <c r="F4" s="36" t="s">
        <v>1</v>
      </c>
      <c r="G4" s="37" t="s">
        <v>7</v>
      </c>
      <c r="H4" s="4"/>
    </row>
    <row r="5" spans="1:10" x14ac:dyDescent="0.2">
      <c r="A5" s="29" t="s">
        <v>37</v>
      </c>
      <c r="B5" s="86"/>
      <c r="C5" s="85">
        <f>SUM(D6)</f>
        <v>0</v>
      </c>
      <c r="D5" s="85">
        <f t="shared" ref="D5:D12" si="0">B5*C5</f>
        <v>0</v>
      </c>
      <c r="E5" s="87"/>
      <c r="F5" s="105" t="s">
        <v>8</v>
      </c>
      <c r="G5" s="10"/>
      <c r="H5" s="10"/>
      <c r="J5" s="5"/>
    </row>
    <row r="6" spans="1:10" s="5" customFormat="1" x14ac:dyDescent="0.2">
      <c r="A6" s="58"/>
      <c r="B6" s="59"/>
      <c r="C6" s="88"/>
      <c r="D6" s="89">
        <f t="shared" si="0"/>
        <v>0</v>
      </c>
      <c r="E6" s="90"/>
      <c r="F6" s="106" t="s">
        <v>8</v>
      </c>
      <c r="G6" s="243"/>
      <c r="H6" s="244"/>
      <c r="I6" s="244"/>
      <c r="J6" s="244"/>
    </row>
    <row r="7" spans="1:10" x14ac:dyDescent="0.2">
      <c r="A7" s="29" t="s">
        <v>33</v>
      </c>
      <c r="B7" s="91"/>
      <c r="C7" s="92">
        <f>SUM(D8)</f>
        <v>0</v>
      </c>
      <c r="D7" s="92">
        <f t="shared" si="0"/>
        <v>0</v>
      </c>
      <c r="E7" s="92"/>
      <c r="F7" s="35" t="s">
        <v>8</v>
      </c>
      <c r="G7" s="5"/>
      <c r="H7" s="8"/>
    </row>
    <row r="8" spans="1:10" s="5" customFormat="1" x14ac:dyDescent="0.2">
      <c r="A8" s="30"/>
      <c r="B8" s="93"/>
      <c r="C8" s="94"/>
      <c r="D8" s="94">
        <f t="shared" si="0"/>
        <v>0</v>
      </c>
      <c r="E8" s="94"/>
      <c r="F8" s="33"/>
      <c r="G8" s="10"/>
      <c r="H8" s="10"/>
    </row>
    <row r="9" spans="1:10" x14ac:dyDescent="0.2">
      <c r="A9" s="31" t="s">
        <v>41</v>
      </c>
      <c r="B9" s="91"/>
      <c r="C9" s="92">
        <f>SUM(D10)</f>
        <v>0</v>
      </c>
      <c r="D9" s="92">
        <f t="shared" si="0"/>
        <v>0</v>
      </c>
      <c r="E9" s="92"/>
      <c r="F9" s="33" t="s">
        <v>8</v>
      </c>
      <c r="G9" s="5"/>
      <c r="H9" s="10"/>
    </row>
    <row r="10" spans="1:10" s="5" customFormat="1" x14ac:dyDescent="0.2">
      <c r="A10" s="32"/>
      <c r="B10" s="95"/>
      <c r="C10" s="96"/>
      <c r="D10" s="96">
        <f t="shared" si="0"/>
        <v>0</v>
      </c>
      <c r="E10" s="96"/>
      <c r="F10" s="33"/>
      <c r="G10" s="10"/>
      <c r="H10" s="10"/>
    </row>
    <row r="11" spans="1:10" x14ac:dyDescent="0.2">
      <c r="A11" s="31" t="s">
        <v>38</v>
      </c>
      <c r="B11" s="91"/>
      <c r="C11" s="92">
        <f>SUM(D12)</f>
        <v>0</v>
      </c>
      <c r="D11" s="92">
        <f t="shared" si="0"/>
        <v>0</v>
      </c>
      <c r="E11" s="92"/>
      <c r="F11" s="33" t="s">
        <v>8</v>
      </c>
      <c r="G11" s="5"/>
      <c r="H11" s="10"/>
    </row>
    <row r="12" spans="1:10" s="5" customFormat="1" x14ac:dyDescent="0.2">
      <c r="A12" s="32"/>
      <c r="B12" s="95"/>
      <c r="C12" s="96"/>
      <c r="D12" s="96">
        <f t="shared" si="0"/>
        <v>0</v>
      </c>
      <c r="E12" s="96"/>
      <c r="F12" s="33"/>
      <c r="G12" s="10"/>
      <c r="H12" s="10"/>
    </row>
    <row r="13" spans="1:10" x14ac:dyDescent="0.2">
      <c r="A13" s="29" t="s">
        <v>39</v>
      </c>
      <c r="B13" s="86"/>
      <c r="C13" s="85">
        <f>SUM(D14)</f>
        <v>0</v>
      </c>
      <c r="D13" s="92">
        <f t="shared" ref="D13:D28" si="1">B13*C13</f>
        <v>0</v>
      </c>
      <c r="E13" s="85"/>
      <c r="F13" s="35" t="s">
        <v>8</v>
      </c>
      <c r="G13" s="10"/>
      <c r="H13" s="10"/>
      <c r="J13" s="5"/>
    </row>
    <row r="14" spans="1:10" s="5" customFormat="1" x14ac:dyDescent="0.2">
      <c r="A14" s="30"/>
      <c r="B14" s="95"/>
      <c r="C14" s="96"/>
      <c r="D14" s="96">
        <f t="shared" si="1"/>
        <v>0</v>
      </c>
      <c r="E14" s="96"/>
      <c r="F14" s="33"/>
      <c r="G14" s="10"/>
      <c r="H14" s="10"/>
    </row>
    <row r="15" spans="1:10" x14ac:dyDescent="0.2">
      <c r="A15" s="29" t="s">
        <v>34</v>
      </c>
      <c r="B15" s="91"/>
      <c r="C15" s="92">
        <f>SUM(D16)</f>
        <v>0</v>
      </c>
      <c r="D15" s="92">
        <f t="shared" si="1"/>
        <v>0</v>
      </c>
      <c r="E15" s="92"/>
      <c r="F15" s="33" t="s">
        <v>8</v>
      </c>
      <c r="G15" s="5"/>
      <c r="H15" s="8"/>
    </row>
    <row r="16" spans="1:10" s="5" customFormat="1" x14ac:dyDescent="0.2">
      <c r="A16" s="30"/>
      <c r="B16" s="93"/>
      <c r="C16" s="94"/>
      <c r="D16" s="96">
        <f t="shared" si="1"/>
        <v>0</v>
      </c>
      <c r="E16" s="94"/>
      <c r="F16" s="33"/>
      <c r="G16" s="10"/>
      <c r="H16" s="10"/>
    </row>
    <row r="17" spans="1:10" x14ac:dyDescent="0.2">
      <c r="A17" s="31" t="s">
        <v>35</v>
      </c>
      <c r="B17" s="91"/>
      <c r="C17" s="92">
        <f>SUM(D18)</f>
        <v>0</v>
      </c>
      <c r="D17" s="92">
        <f t="shared" si="1"/>
        <v>0</v>
      </c>
      <c r="E17" s="92"/>
      <c r="F17" s="33" t="s">
        <v>8</v>
      </c>
      <c r="G17" s="5"/>
      <c r="H17" s="10"/>
    </row>
    <row r="18" spans="1:10" s="5" customFormat="1" x14ac:dyDescent="0.2">
      <c r="A18" s="32"/>
      <c r="B18" s="95"/>
      <c r="C18" s="96"/>
      <c r="D18" s="96">
        <f t="shared" si="1"/>
        <v>0</v>
      </c>
      <c r="E18" s="96"/>
      <c r="F18" s="33"/>
      <c r="G18" s="10"/>
      <c r="H18" s="10"/>
    </row>
    <row r="19" spans="1:10" x14ac:dyDescent="0.2">
      <c r="A19" s="29" t="s">
        <v>42</v>
      </c>
      <c r="B19" s="86"/>
      <c r="C19" s="85">
        <f>SUM(D20)</f>
        <v>0</v>
      </c>
      <c r="D19" s="92">
        <f t="shared" si="1"/>
        <v>0</v>
      </c>
      <c r="E19" s="85"/>
      <c r="F19" s="35" t="s">
        <v>8</v>
      </c>
      <c r="G19" s="10"/>
      <c r="H19" s="10"/>
      <c r="J19" s="5"/>
    </row>
    <row r="20" spans="1:10" s="5" customFormat="1" x14ac:dyDescent="0.2">
      <c r="A20" s="30"/>
      <c r="B20" s="95"/>
      <c r="C20" s="96"/>
      <c r="D20" s="96">
        <f t="shared" si="1"/>
        <v>0</v>
      </c>
      <c r="E20" s="96"/>
      <c r="F20" s="33"/>
      <c r="G20" s="10"/>
      <c r="H20" s="10"/>
    </row>
    <row r="21" spans="1:10" x14ac:dyDescent="0.2">
      <c r="A21" s="29" t="s">
        <v>36</v>
      </c>
      <c r="B21" s="91"/>
      <c r="C21" s="92">
        <f>SUM(D22)</f>
        <v>0</v>
      </c>
      <c r="D21" s="92">
        <f t="shared" si="1"/>
        <v>0</v>
      </c>
      <c r="E21" s="92"/>
      <c r="F21" s="33" t="s">
        <v>8</v>
      </c>
      <c r="G21" s="5"/>
      <c r="H21" s="8"/>
    </row>
    <row r="22" spans="1:10" s="5" customFormat="1" x14ac:dyDescent="0.2">
      <c r="A22" s="30"/>
      <c r="B22" s="93"/>
      <c r="C22" s="94"/>
      <c r="D22" s="96">
        <f t="shared" si="1"/>
        <v>0</v>
      </c>
      <c r="E22" s="94"/>
      <c r="F22" s="33"/>
      <c r="G22" s="10"/>
      <c r="H22" s="10"/>
    </row>
    <row r="23" spans="1:10" x14ac:dyDescent="0.2">
      <c r="A23" s="29" t="s">
        <v>13</v>
      </c>
      <c r="B23" s="91"/>
      <c r="C23" s="92">
        <f>SUM(D24)</f>
        <v>0</v>
      </c>
      <c r="D23" s="92">
        <f t="shared" si="1"/>
        <v>0</v>
      </c>
      <c r="E23" s="92"/>
      <c r="F23" s="33" t="s">
        <v>8</v>
      </c>
      <c r="G23" s="5"/>
      <c r="H23" s="8"/>
    </row>
    <row r="24" spans="1:10" s="5" customFormat="1" x14ac:dyDescent="0.2">
      <c r="A24" s="30"/>
      <c r="B24" s="93"/>
      <c r="C24" s="94"/>
      <c r="D24" s="96">
        <f t="shared" si="1"/>
        <v>0</v>
      </c>
      <c r="E24" s="94"/>
      <c r="F24" s="33"/>
      <c r="G24" s="10"/>
      <c r="H24" s="10"/>
    </row>
    <row r="25" spans="1:10" x14ac:dyDescent="0.2">
      <c r="A25" s="31" t="s">
        <v>40</v>
      </c>
      <c r="B25" s="91"/>
      <c r="C25" s="92">
        <f>SUM(D26)</f>
        <v>0</v>
      </c>
      <c r="D25" s="92">
        <f t="shared" si="1"/>
        <v>0</v>
      </c>
      <c r="E25" s="92"/>
      <c r="F25" s="33" t="s">
        <v>8</v>
      </c>
      <c r="G25" s="5"/>
      <c r="H25" s="10"/>
    </row>
    <row r="26" spans="1:10" s="5" customFormat="1" x14ac:dyDescent="0.2">
      <c r="A26" s="32"/>
      <c r="B26" s="95"/>
      <c r="C26" s="96"/>
      <c r="D26" s="96">
        <f t="shared" si="1"/>
        <v>0</v>
      </c>
      <c r="E26" s="96"/>
      <c r="F26" s="33"/>
      <c r="G26" s="10"/>
      <c r="H26" s="10"/>
    </row>
    <row r="27" spans="1:10" x14ac:dyDescent="0.2">
      <c r="A27" s="97" t="s">
        <v>39</v>
      </c>
      <c r="B27" s="98"/>
      <c r="C27" s="87">
        <f>SUM(D28)</f>
        <v>0</v>
      </c>
      <c r="D27" s="102">
        <f t="shared" si="1"/>
        <v>0</v>
      </c>
      <c r="E27" s="87"/>
      <c r="F27" s="105" t="s">
        <v>8</v>
      </c>
      <c r="G27" s="10"/>
      <c r="H27" s="10"/>
      <c r="J27" s="5"/>
    </row>
    <row r="28" spans="1:10" x14ac:dyDescent="0.2">
      <c r="A28" s="99"/>
      <c r="B28" s="100"/>
      <c r="C28" s="101"/>
      <c r="D28" s="101">
        <f t="shared" si="1"/>
        <v>0</v>
      </c>
      <c r="E28" s="101"/>
      <c r="F28" s="106"/>
      <c r="G28" s="10"/>
      <c r="H28" s="10"/>
      <c r="J28" s="5"/>
    </row>
    <row r="29" spans="1:10" customFormat="1" x14ac:dyDescent="0.2">
      <c r="A29" s="1"/>
      <c r="B29" s="1"/>
      <c r="C29" s="1"/>
      <c r="D29" s="21"/>
      <c r="E29" s="1"/>
      <c r="F29" s="1"/>
      <c r="G29" s="1"/>
      <c r="H29" s="1"/>
      <c r="I29" s="1"/>
      <c r="J29" s="1"/>
    </row>
    <row r="30" spans="1:10" s="43" customFormat="1" x14ac:dyDescent="0.2">
      <c r="A30" s="27" t="s">
        <v>22</v>
      </c>
      <c r="B30" s="34"/>
      <c r="C30" s="38"/>
      <c r="D30" s="50">
        <f>SUM(D5,D7,D9,D11,D13,D15,D17,D19,D21,D23,D25,D27)</f>
        <v>0</v>
      </c>
      <c r="E30" s="9"/>
      <c r="F30" s="9"/>
      <c r="G30"/>
      <c r="H30"/>
      <c r="I30"/>
      <c r="J30"/>
    </row>
    <row r="31" spans="1:10" x14ac:dyDescent="0.2">
      <c r="A31" s="39"/>
      <c r="B31" s="40"/>
      <c r="C31" s="41"/>
      <c r="D31" s="55"/>
      <c r="E31" s="40"/>
      <c r="F31" s="40"/>
      <c r="G31" s="43"/>
      <c r="H31" s="43"/>
      <c r="I31" s="43"/>
      <c r="J31" s="43"/>
    </row>
    <row r="32" spans="1:10" x14ac:dyDescent="0.2">
      <c r="A32" s="28" t="s">
        <v>12</v>
      </c>
      <c r="B32" s="27"/>
      <c r="C32" s="27"/>
      <c r="D32" s="56"/>
    </row>
  </sheetData>
  <mergeCells count="1">
    <mergeCell ref="G6:J6"/>
  </mergeCells>
  <conditionalFormatting sqref="H24 D24 D27:H33 G26:H26 D25:H25 G6:G23">
    <cfRule type="expression" dxfId="93" priority="11">
      <formula>IF(#REF!="No",TRUE)</formula>
    </cfRule>
  </conditionalFormatting>
  <conditionalFormatting sqref="E24 E13:E14 G24 D23:F23 D6:F9 F11:F15">
    <cfRule type="expression" dxfId="92" priority="10">
      <formula>IF(#REF!="No",TRUE)</formula>
    </cfRule>
  </conditionalFormatting>
  <conditionalFormatting sqref="E16:F22 D10:F10 D11:E11">
    <cfRule type="expression" dxfId="91" priority="9">
      <formula>IF(#REF!="No",TRUE)</formula>
    </cfRule>
  </conditionalFormatting>
  <conditionalFormatting sqref="D15:E15">
    <cfRule type="expression" dxfId="90" priority="8">
      <formula>IF(#REF!="No",TRUE)</formula>
    </cfRule>
  </conditionalFormatting>
  <conditionalFormatting sqref="D13 D22">
    <cfRule type="expression" dxfId="89" priority="7">
      <formula>IF(#REF!="No",TRUE)</formula>
    </cfRule>
  </conditionalFormatting>
  <conditionalFormatting sqref="D14">
    <cfRule type="expression" dxfId="88" priority="6">
      <formula>IF(#REF!="No",TRUE)</formula>
    </cfRule>
  </conditionalFormatting>
  <conditionalFormatting sqref="D16:D17">
    <cfRule type="expression" dxfId="87" priority="5">
      <formula>IF(#REF!="No",TRUE)</formula>
    </cfRule>
  </conditionalFormatting>
  <conditionalFormatting sqref="D18:D19">
    <cfRule type="expression" dxfId="86" priority="4">
      <formula>IF(#REF!="No",TRUE)</formula>
    </cfRule>
  </conditionalFormatting>
  <conditionalFormatting sqref="D20">
    <cfRule type="expression" dxfId="85" priority="3">
      <formula>IF(#REF!="No",TRUE)</formula>
    </cfRule>
  </conditionalFormatting>
  <conditionalFormatting sqref="D21">
    <cfRule type="expression" dxfId="84" priority="2">
      <formula>IF(#REF!="No",TRUE)</formula>
    </cfRule>
  </conditionalFormatting>
  <conditionalFormatting sqref="D26:F26">
    <cfRule type="expression" dxfId="83" priority="1">
      <formula>IF(#REF!="No",TRUE)</formula>
    </cfRule>
  </conditionalFormatting>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2:J39"/>
  <sheetViews>
    <sheetView showGridLines="0" zoomScale="75" zoomScaleNormal="85" zoomScalePageLayoutView="85" workbookViewId="0">
      <selection activeCell="F21" sqref="F21"/>
    </sheetView>
  </sheetViews>
  <sheetFormatPr baseColWidth="10" defaultColWidth="8.33203125" defaultRowHeight="23" customHeight="1" x14ac:dyDescent="0.2"/>
  <cols>
    <col min="1" max="1" width="64.83203125" style="1" customWidth="1"/>
    <col min="2" max="2" width="7.1640625" style="1" bestFit="1" customWidth="1"/>
    <col min="3" max="3" width="17" style="54" customWidth="1"/>
    <col min="4" max="4" width="16.33203125" style="54"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ht="23" customHeight="1" x14ac:dyDescent="0.2">
      <c r="A2" s="6" t="s">
        <v>29</v>
      </c>
      <c r="C2" s="1"/>
      <c r="D2" s="1"/>
    </row>
    <row r="3" spans="1:10" ht="23" customHeight="1" x14ac:dyDescent="0.2">
      <c r="A3" s="6"/>
      <c r="B3" s="7"/>
      <c r="C3" s="1"/>
      <c r="D3" s="1"/>
    </row>
    <row r="4" spans="1:10" ht="23" customHeight="1" x14ac:dyDescent="0.2">
      <c r="B4" s="36" t="s">
        <v>3</v>
      </c>
      <c r="C4" s="36" t="s">
        <v>2</v>
      </c>
      <c r="D4" s="36" t="s">
        <v>0</v>
      </c>
      <c r="E4" s="36" t="s">
        <v>6</v>
      </c>
      <c r="F4" s="36" t="s">
        <v>1</v>
      </c>
      <c r="G4" s="37" t="s">
        <v>7</v>
      </c>
      <c r="H4" s="4"/>
    </row>
    <row r="5" spans="1:10" ht="23" customHeight="1" x14ac:dyDescent="0.2">
      <c r="A5" s="29" t="s">
        <v>37</v>
      </c>
      <c r="B5" s="86"/>
      <c r="C5" s="85">
        <f>SUM(D6)</f>
        <v>0</v>
      </c>
      <c r="D5" s="85">
        <f t="shared" ref="D5:D12" si="0">B5*C5</f>
        <v>0</v>
      </c>
      <c r="E5" s="87"/>
      <c r="F5" s="105" t="s">
        <v>8</v>
      </c>
      <c r="G5" s="10"/>
      <c r="H5" s="10"/>
      <c r="J5" s="5"/>
    </row>
    <row r="6" spans="1:10" s="5" customFormat="1" ht="23" customHeight="1" x14ac:dyDescent="0.2">
      <c r="A6" s="58"/>
      <c r="B6" s="59"/>
      <c r="C6" s="88"/>
      <c r="D6" s="89">
        <f t="shared" si="0"/>
        <v>0</v>
      </c>
      <c r="E6" s="90"/>
      <c r="F6" s="106" t="s">
        <v>8</v>
      </c>
      <c r="G6" s="243"/>
      <c r="H6" s="244"/>
      <c r="I6" s="244"/>
      <c r="J6" s="244"/>
    </row>
    <row r="7" spans="1:10" ht="23" customHeight="1" x14ac:dyDescent="0.2">
      <c r="A7" s="29" t="s">
        <v>33</v>
      </c>
      <c r="B7" s="91"/>
      <c r="C7" s="92">
        <f>SUM(D8)</f>
        <v>0</v>
      </c>
      <c r="D7" s="92">
        <f t="shared" si="0"/>
        <v>0</v>
      </c>
      <c r="E7" s="92"/>
      <c r="F7" s="35" t="s">
        <v>8</v>
      </c>
      <c r="G7" s="5"/>
      <c r="H7" s="8"/>
    </row>
    <row r="8" spans="1:10" s="5" customFormat="1" ht="23" customHeight="1" x14ac:dyDescent="0.2">
      <c r="A8" s="30"/>
      <c r="B8" s="93"/>
      <c r="C8" s="94"/>
      <c r="D8" s="94">
        <f t="shared" si="0"/>
        <v>0</v>
      </c>
      <c r="E8" s="94"/>
      <c r="F8" s="33"/>
      <c r="G8" s="10"/>
      <c r="H8" s="10"/>
    </row>
    <row r="9" spans="1:10" ht="23" customHeight="1" x14ac:dyDescent="0.2">
      <c r="A9" s="31" t="s">
        <v>41</v>
      </c>
      <c r="B9" s="91"/>
      <c r="C9" s="92">
        <f>SUM(D10)</f>
        <v>0</v>
      </c>
      <c r="D9" s="92">
        <f t="shared" si="0"/>
        <v>0</v>
      </c>
      <c r="E9" s="92"/>
      <c r="F9" s="33" t="s">
        <v>8</v>
      </c>
      <c r="G9" s="5"/>
      <c r="H9" s="10"/>
    </row>
    <row r="10" spans="1:10" s="5" customFormat="1" ht="23" customHeight="1" x14ac:dyDescent="0.2">
      <c r="A10" s="32"/>
      <c r="B10" s="95"/>
      <c r="C10" s="96"/>
      <c r="D10" s="96">
        <f t="shared" si="0"/>
        <v>0</v>
      </c>
      <c r="E10" s="96"/>
      <c r="F10" s="33"/>
      <c r="G10" s="10"/>
      <c r="H10" s="10"/>
    </row>
    <row r="11" spans="1:10" ht="23" customHeight="1" x14ac:dyDescent="0.2">
      <c r="A11" s="31" t="s">
        <v>38</v>
      </c>
      <c r="B11" s="91"/>
      <c r="C11" s="92">
        <f>SUM(D12)</f>
        <v>0</v>
      </c>
      <c r="D11" s="92">
        <f t="shared" si="0"/>
        <v>0</v>
      </c>
      <c r="E11" s="92"/>
      <c r="F11" s="33" t="s">
        <v>8</v>
      </c>
      <c r="G11" s="5"/>
      <c r="H11" s="10"/>
    </row>
    <row r="12" spans="1:10" s="5" customFormat="1" ht="23" customHeight="1" x14ac:dyDescent="0.2">
      <c r="A12" s="32"/>
      <c r="B12" s="95"/>
      <c r="C12" s="96"/>
      <c r="D12" s="96">
        <f t="shared" si="0"/>
        <v>0</v>
      </c>
      <c r="E12" s="96"/>
      <c r="F12" s="33"/>
      <c r="G12" s="10"/>
      <c r="H12" s="10"/>
    </row>
    <row r="13" spans="1:10" ht="23" customHeight="1" x14ac:dyDescent="0.2">
      <c r="A13" s="29" t="s">
        <v>39</v>
      </c>
      <c r="B13" s="86"/>
      <c r="C13" s="85">
        <f>SUM(D14)</f>
        <v>0</v>
      </c>
      <c r="D13" s="92">
        <f t="shared" ref="D13:D30" si="1">B13*C13</f>
        <v>0</v>
      </c>
      <c r="E13" s="85"/>
      <c r="F13" s="35" t="s">
        <v>8</v>
      </c>
      <c r="G13" s="10"/>
      <c r="H13" s="10"/>
      <c r="J13" s="5"/>
    </row>
    <row r="14" spans="1:10" s="5" customFormat="1" ht="23" customHeight="1" x14ac:dyDescent="0.2">
      <c r="A14" s="30"/>
      <c r="B14" s="95"/>
      <c r="C14" s="96"/>
      <c r="D14" s="96">
        <f t="shared" si="1"/>
        <v>0</v>
      </c>
      <c r="E14" s="96"/>
      <c r="F14" s="33"/>
      <c r="G14" s="10"/>
      <c r="H14" s="10"/>
    </row>
    <row r="15" spans="1:10" ht="23" customHeight="1" x14ac:dyDescent="0.2">
      <c r="A15" s="29" t="s">
        <v>34</v>
      </c>
      <c r="B15" s="91"/>
      <c r="C15" s="92">
        <f>SUM(D16)</f>
        <v>0</v>
      </c>
      <c r="D15" s="92">
        <f t="shared" si="1"/>
        <v>0</v>
      </c>
      <c r="E15" s="92"/>
      <c r="F15" s="33" t="s">
        <v>8</v>
      </c>
      <c r="G15" s="5"/>
      <c r="H15" s="8"/>
    </row>
    <row r="16" spans="1:10" s="5" customFormat="1" ht="23" customHeight="1" x14ac:dyDescent="0.2">
      <c r="A16" s="30"/>
      <c r="B16" s="93"/>
      <c r="C16" s="94"/>
      <c r="D16" s="96">
        <f t="shared" si="1"/>
        <v>0</v>
      </c>
      <c r="E16" s="94"/>
      <c r="F16" s="33"/>
      <c r="G16" s="10"/>
      <c r="H16" s="10"/>
    </row>
    <row r="17" spans="1:10" ht="23" customHeight="1" x14ac:dyDescent="0.2">
      <c r="A17" s="31" t="s">
        <v>35</v>
      </c>
      <c r="B17" s="91"/>
      <c r="C17" s="92">
        <f>SUM(D18)</f>
        <v>0</v>
      </c>
      <c r="D17" s="92">
        <f t="shared" si="1"/>
        <v>0</v>
      </c>
      <c r="E17" s="92"/>
      <c r="F17" s="33" t="s">
        <v>8</v>
      </c>
      <c r="G17" s="5"/>
      <c r="H17" s="10"/>
    </row>
    <row r="18" spans="1:10" s="5" customFormat="1" ht="23" customHeight="1" x14ac:dyDescent="0.2">
      <c r="A18" s="32"/>
      <c r="B18" s="95"/>
      <c r="C18" s="96"/>
      <c r="D18" s="96">
        <f t="shared" si="1"/>
        <v>0</v>
      </c>
      <c r="E18" s="96"/>
      <c r="F18" s="33"/>
      <c r="G18" s="10"/>
      <c r="H18" s="10"/>
    </row>
    <row r="19" spans="1:10" ht="23" customHeight="1" x14ac:dyDescent="0.2">
      <c r="A19" s="29" t="s">
        <v>42</v>
      </c>
      <c r="B19" s="86"/>
      <c r="C19" s="85">
        <f>SUM(D20)</f>
        <v>0</v>
      </c>
      <c r="D19" s="92">
        <f t="shared" si="1"/>
        <v>0</v>
      </c>
      <c r="E19" s="85"/>
      <c r="F19" s="35" t="s">
        <v>8</v>
      </c>
      <c r="G19" s="10"/>
      <c r="H19" s="10"/>
      <c r="J19" s="5"/>
    </row>
    <row r="20" spans="1:10" s="5" customFormat="1" ht="23" customHeight="1" x14ac:dyDescent="0.2">
      <c r="A20" s="30"/>
      <c r="B20" s="95"/>
      <c r="C20" s="96"/>
      <c r="D20" s="96">
        <f t="shared" si="1"/>
        <v>0</v>
      </c>
      <c r="E20" s="96"/>
      <c r="F20" s="33"/>
      <c r="G20" s="10"/>
      <c r="H20" s="10"/>
    </row>
    <row r="21" spans="1:10" ht="23" customHeight="1" x14ac:dyDescent="0.2">
      <c r="A21" s="29" t="s">
        <v>36</v>
      </c>
      <c r="B21" s="91">
        <v>1</v>
      </c>
      <c r="C21" s="92">
        <f>SUM(D22:D23)</f>
        <v>430</v>
      </c>
      <c r="D21" s="92">
        <f t="shared" si="1"/>
        <v>430</v>
      </c>
      <c r="E21" s="92"/>
      <c r="F21" s="33" t="s">
        <v>8</v>
      </c>
      <c r="G21" s="5"/>
      <c r="H21" s="8"/>
    </row>
    <row r="22" spans="1:10" s="5" customFormat="1" ht="23" customHeight="1" x14ac:dyDescent="0.2">
      <c r="A22" s="30" t="s">
        <v>125</v>
      </c>
      <c r="B22" s="93">
        <v>2</v>
      </c>
      <c r="C22" s="94">
        <v>100</v>
      </c>
      <c r="D22" s="96">
        <f t="shared" si="1"/>
        <v>200</v>
      </c>
      <c r="E22" s="94"/>
      <c r="F22" s="33"/>
      <c r="G22" s="10" t="s">
        <v>141</v>
      </c>
      <c r="H22" s="10"/>
    </row>
    <row r="23" spans="1:10" s="5" customFormat="1" ht="23" customHeight="1" x14ac:dyDescent="0.2">
      <c r="A23" s="30" t="s">
        <v>126</v>
      </c>
      <c r="B23" s="93">
        <v>1</v>
      </c>
      <c r="C23" s="94">
        <v>230</v>
      </c>
      <c r="D23" s="96">
        <f>B23*C23</f>
        <v>230</v>
      </c>
      <c r="E23" s="94"/>
      <c r="F23" s="33"/>
      <c r="G23" s="10" t="s">
        <v>141</v>
      </c>
      <c r="H23" s="10"/>
    </row>
    <row r="24" spans="1:10" s="5" customFormat="1" ht="23" customHeight="1" x14ac:dyDescent="0.2">
      <c r="A24" s="30"/>
      <c r="B24" s="93"/>
      <c r="C24" s="94"/>
      <c r="D24" s="96"/>
      <c r="E24" s="94"/>
      <c r="F24" s="33"/>
      <c r="G24" s="10"/>
      <c r="H24" s="10"/>
    </row>
    <row r="25" spans="1:10" ht="23" customHeight="1" x14ac:dyDescent="0.2">
      <c r="A25" s="29" t="s">
        <v>13</v>
      </c>
      <c r="B25" s="91"/>
      <c r="C25" s="92">
        <f>SUM(D26)</f>
        <v>0</v>
      </c>
      <c r="D25" s="92">
        <f t="shared" si="1"/>
        <v>0</v>
      </c>
      <c r="E25" s="92"/>
      <c r="F25" s="33" t="s">
        <v>8</v>
      </c>
      <c r="G25" s="5"/>
      <c r="H25" s="8"/>
    </row>
    <row r="26" spans="1:10" s="5" customFormat="1" ht="23" customHeight="1" x14ac:dyDescent="0.2">
      <c r="A26" s="30"/>
      <c r="B26" s="93"/>
      <c r="C26" s="94"/>
      <c r="D26" s="96">
        <f t="shared" si="1"/>
        <v>0</v>
      </c>
      <c r="E26" s="94"/>
      <c r="F26" s="33"/>
      <c r="G26" s="10"/>
      <c r="H26" s="10"/>
    </row>
    <row r="27" spans="1:10" ht="23" customHeight="1" x14ac:dyDescent="0.2">
      <c r="A27" s="31" t="s">
        <v>40</v>
      </c>
      <c r="B27" s="91"/>
      <c r="C27" s="92">
        <f>SUM(D28)</f>
        <v>0</v>
      </c>
      <c r="D27" s="92">
        <f t="shared" si="1"/>
        <v>0</v>
      </c>
      <c r="E27" s="92"/>
      <c r="F27" s="33" t="s">
        <v>8</v>
      </c>
      <c r="G27" s="5"/>
      <c r="H27" s="10"/>
    </row>
    <row r="28" spans="1:10" s="5" customFormat="1" ht="23" customHeight="1" x14ac:dyDescent="0.2">
      <c r="A28" s="32"/>
      <c r="B28" s="95"/>
      <c r="C28" s="96"/>
      <c r="D28" s="96">
        <f t="shared" si="1"/>
        <v>0</v>
      </c>
      <c r="E28" s="96"/>
      <c r="F28" s="33"/>
      <c r="G28" s="10"/>
      <c r="H28" s="10"/>
    </row>
    <row r="29" spans="1:10" ht="23" customHeight="1" x14ac:dyDescent="0.2">
      <c r="A29" s="97" t="s">
        <v>39</v>
      </c>
      <c r="B29" s="98"/>
      <c r="C29" s="87">
        <f>SUM(D30)</f>
        <v>0</v>
      </c>
      <c r="D29" s="102">
        <f t="shared" si="1"/>
        <v>0</v>
      </c>
      <c r="E29" s="87"/>
      <c r="F29" s="105" t="s">
        <v>8</v>
      </c>
      <c r="G29" s="10"/>
      <c r="H29" s="10"/>
      <c r="J29" s="5"/>
    </row>
    <row r="30" spans="1:10" ht="23" customHeight="1" x14ac:dyDescent="0.2">
      <c r="A30" s="99"/>
      <c r="B30" s="100"/>
      <c r="C30" s="101"/>
      <c r="D30" s="101">
        <f t="shared" si="1"/>
        <v>0</v>
      </c>
      <c r="E30" s="101"/>
      <c r="F30" s="106"/>
      <c r="G30" s="10"/>
      <c r="H30" s="10"/>
      <c r="J30" s="5"/>
    </row>
    <row r="31" spans="1:10" customFormat="1" ht="23" customHeight="1" x14ac:dyDescent="0.2">
      <c r="A31" s="1"/>
      <c r="B31" s="1"/>
      <c r="C31" s="1"/>
      <c r="D31" s="21"/>
      <c r="E31" s="1"/>
      <c r="F31" s="1"/>
      <c r="G31" s="1"/>
      <c r="H31" s="1"/>
      <c r="I31" s="1"/>
      <c r="J31" s="1"/>
    </row>
    <row r="32" spans="1:10" s="43" customFormat="1" ht="23" customHeight="1" x14ac:dyDescent="0.2">
      <c r="A32" s="27" t="s">
        <v>22</v>
      </c>
      <c r="B32" s="34"/>
      <c r="C32" s="38"/>
      <c r="D32" s="50">
        <f>SUM(D5,D7,D9,D11,D13,D15,D17,D19,D21,D25,D27,D29)</f>
        <v>430</v>
      </c>
      <c r="E32" s="9"/>
      <c r="F32" s="9"/>
      <c r="G32"/>
      <c r="H32"/>
      <c r="I32"/>
      <c r="J32"/>
    </row>
    <row r="33" spans="1:10" ht="23" customHeight="1" x14ac:dyDescent="0.2">
      <c r="A33" s="39"/>
      <c r="B33" s="40"/>
      <c r="C33" s="41"/>
      <c r="D33" s="55"/>
      <c r="E33" s="40"/>
      <c r="F33" s="40"/>
      <c r="G33" s="43"/>
      <c r="H33" s="43"/>
      <c r="I33" s="43"/>
      <c r="J33" s="43"/>
    </row>
    <row r="34" spans="1:10" ht="23" customHeight="1" x14ac:dyDescent="0.2">
      <c r="A34" s="28" t="s">
        <v>12</v>
      </c>
      <c r="B34" s="27"/>
      <c r="C34" s="27"/>
      <c r="D34" s="56"/>
    </row>
    <row r="35" spans="1:10" ht="23" customHeight="1" x14ac:dyDescent="0.2">
      <c r="C35" s="1"/>
      <c r="D35" s="1"/>
    </row>
    <row r="36" spans="1:10" ht="23" customHeight="1" x14ac:dyDescent="0.2">
      <c r="C36" s="1"/>
      <c r="D36" s="1"/>
    </row>
    <row r="37" spans="1:10" ht="23" customHeight="1" x14ac:dyDescent="0.2">
      <c r="C37" s="1"/>
      <c r="D37" s="1"/>
    </row>
    <row r="38" spans="1:10" ht="23" customHeight="1" x14ac:dyDescent="0.2">
      <c r="C38" s="1"/>
      <c r="D38" s="1"/>
    </row>
    <row r="39" spans="1:10" ht="23" customHeight="1" x14ac:dyDescent="0.2">
      <c r="C39" s="1"/>
      <c r="D39" s="1"/>
    </row>
  </sheetData>
  <mergeCells count="1">
    <mergeCell ref="G6:J6"/>
  </mergeCells>
  <conditionalFormatting sqref="H26 D26 D29:H35 G28:H28 D27:H27 G6:G25">
    <cfRule type="expression" dxfId="82" priority="11">
      <formula>IF(#REF!="No",TRUE)</formula>
    </cfRule>
  </conditionalFormatting>
  <conditionalFormatting sqref="E26 E13:E14 G26 D25:F25 D6:F9 F11:F15">
    <cfRule type="expression" dxfId="81" priority="10">
      <formula>IF(#REF!="No",TRUE)</formula>
    </cfRule>
  </conditionalFormatting>
  <conditionalFormatting sqref="E16:F24 D10:F10 D11:E11">
    <cfRule type="expression" dxfId="80" priority="9">
      <formula>IF(#REF!="No",TRUE)</formula>
    </cfRule>
  </conditionalFormatting>
  <conditionalFormatting sqref="D15:E15">
    <cfRule type="expression" dxfId="79" priority="8">
      <formula>IF(#REF!="No",TRUE)</formula>
    </cfRule>
  </conditionalFormatting>
  <conditionalFormatting sqref="D13 D22:D24">
    <cfRule type="expression" dxfId="78" priority="7">
      <formula>IF(#REF!="No",TRUE)</formula>
    </cfRule>
  </conditionalFormatting>
  <conditionalFormatting sqref="D14">
    <cfRule type="expression" dxfId="77" priority="6">
      <formula>IF(#REF!="No",TRUE)</formula>
    </cfRule>
  </conditionalFormatting>
  <conditionalFormatting sqref="D18:D19">
    <cfRule type="expression" dxfId="76" priority="4">
      <formula>IF(#REF!="No",TRUE)</formula>
    </cfRule>
  </conditionalFormatting>
  <conditionalFormatting sqref="D16:D17">
    <cfRule type="expression" dxfId="75" priority="5">
      <formula>IF(#REF!="No",TRUE)</formula>
    </cfRule>
  </conditionalFormatting>
  <conditionalFormatting sqref="D20">
    <cfRule type="expression" dxfId="74" priority="3">
      <formula>IF(#REF!="No",TRUE)</formula>
    </cfRule>
  </conditionalFormatting>
  <conditionalFormatting sqref="D21">
    <cfRule type="expression" dxfId="73" priority="2">
      <formula>IF(#REF!="No",TRUE)</formula>
    </cfRule>
  </conditionalFormatting>
  <conditionalFormatting sqref="D28:F28">
    <cfRule type="expression" dxfId="72" priority="1">
      <formula>IF(#REF!="No",TRUE)</formula>
    </cfRule>
  </conditionalFormatting>
  <pageMargins left="0.7" right="0.7" top="0.75" bottom="0.75" header="0.3" footer="0.3"/>
  <pageSetup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2:J38"/>
  <sheetViews>
    <sheetView showGridLines="0" zoomScale="85" zoomScaleNormal="85" zoomScalePageLayoutView="85" workbookViewId="0">
      <selection activeCell="F5" sqref="F5"/>
    </sheetView>
  </sheetViews>
  <sheetFormatPr baseColWidth="10" defaultColWidth="8.33203125" defaultRowHeight="15" x14ac:dyDescent="0.2"/>
  <cols>
    <col min="1" max="1" width="61.1640625" style="1" bestFit="1" customWidth="1"/>
    <col min="2" max="2" width="7.1640625" style="1" bestFit="1" customWidth="1"/>
    <col min="3" max="3" width="17" style="52" customWidth="1"/>
    <col min="4" max="4" width="16.33203125" style="52"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44</v>
      </c>
    </row>
    <row r="3" spans="1:10" x14ac:dyDescent="0.2">
      <c r="A3" s="6"/>
      <c r="B3" s="7"/>
      <c r="C3" s="1"/>
      <c r="D3" s="1"/>
    </row>
    <row r="4" spans="1:10" ht="27" customHeight="1" x14ac:dyDescent="0.2">
      <c r="B4" s="36" t="s">
        <v>3</v>
      </c>
      <c r="C4" s="36" t="s">
        <v>2</v>
      </c>
      <c r="D4" s="36" t="s">
        <v>0</v>
      </c>
      <c r="E4" s="36" t="s">
        <v>6</v>
      </c>
      <c r="F4" s="36" t="s">
        <v>1</v>
      </c>
      <c r="G4" s="37" t="s">
        <v>7</v>
      </c>
      <c r="H4" s="4"/>
    </row>
    <row r="5" spans="1:10" x14ac:dyDescent="0.2">
      <c r="A5" s="29" t="s">
        <v>37</v>
      </c>
      <c r="B5" s="86">
        <v>1</v>
      </c>
      <c r="C5" s="195">
        <f>D6</f>
        <v>31000</v>
      </c>
      <c r="D5" s="85">
        <f t="shared" ref="D5:D13" si="0">B5*C5</f>
        <v>31000</v>
      </c>
      <c r="E5" s="202"/>
      <c r="F5" s="105" t="s">
        <v>9</v>
      </c>
      <c r="G5" s="10"/>
      <c r="H5" s="10"/>
      <c r="J5" s="5"/>
    </row>
    <row r="6" spans="1:10" x14ac:dyDescent="0.2">
      <c r="A6" s="22" t="s">
        <v>127</v>
      </c>
      <c r="B6" s="199">
        <v>1</v>
      </c>
      <c r="C6" s="200">
        <v>31000</v>
      </c>
      <c r="D6" s="200">
        <f>B6*C6</f>
        <v>31000</v>
      </c>
      <c r="E6" s="201" t="s">
        <v>139</v>
      </c>
      <c r="F6" s="35"/>
      <c r="G6" s="10" t="s">
        <v>140</v>
      </c>
      <c r="H6" s="10"/>
      <c r="J6" s="5"/>
    </row>
    <row r="7" spans="1:10" x14ac:dyDescent="0.2">
      <c r="A7" s="58"/>
      <c r="B7" s="59"/>
      <c r="C7" s="88"/>
      <c r="D7" s="89">
        <f t="shared" si="0"/>
        <v>0</v>
      </c>
      <c r="E7" s="90"/>
      <c r="F7" s="106" t="s">
        <v>8</v>
      </c>
      <c r="G7" s="243"/>
      <c r="H7" s="244"/>
      <c r="I7" s="244"/>
      <c r="J7" s="244"/>
    </row>
    <row r="8" spans="1:10" x14ac:dyDescent="0.2">
      <c r="A8" s="29" t="s">
        <v>33</v>
      </c>
      <c r="B8" s="91"/>
      <c r="C8" s="92">
        <f>SUM(D9)</f>
        <v>0</v>
      </c>
      <c r="D8" s="92">
        <f t="shared" si="0"/>
        <v>0</v>
      </c>
      <c r="E8" s="92"/>
      <c r="F8" s="35" t="s">
        <v>8</v>
      </c>
      <c r="G8" s="5"/>
      <c r="H8" s="8"/>
    </row>
    <row r="9" spans="1:10" s="5" customFormat="1" x14ac:dyDescent="0.2">
      <c r="A9" s="30"/>
      <c r="B9" s="93"/>
      <c r="C9" s="94"/>
      <c r="D9" s="94">
        <f t="shared" si="0"/>
        <v>0</v>
      </c>
      <c r="E9" s="94"/>
      <c r="F9" s="33"/>
      <c r="G9" s="10"/>
      <c r="H9" s="10"/>
    </row>
    <row r="10" spans="1:10" x14ac:dyDescent="0.2">
      <c r="A10" s="31" t="s">
        <v>41</v>
      </c>
      <c r="B10" s="91"/>
      <c r="C10" s="92">
        <f>SUM(D11)</f>
        <v>0</v>
      </c>
      <c r="D10" s="92">
        <f t="shared" si="0"/>
        <v>0</v>
      </c>
      <c r="E10" s="92"/>
      <c r="F10" s="33" t="s">
        <v>8</v>
      </c>
      <c r="G10" s="5"/>
      <c r="H10" s="10"/>
    </row>
    <row r="11" spans="1:10" s="5" customFormat="1" x14ac:dyDescent="0.2">
      <c r="A11" s="32"/>
      <c r="B11" s="95"/>
      <c r="C11" s="96"/>
      <c r="D11" s="96">
        <f t="shared" si="0"/>
        <v>0</v>
      </c>
      <c r="E11" s="96"/>
      <c r="F11" s="33"/>
      <c r="G11" s="10"/>
      <c r="H11" s="10"/>
    </row>
    <row r="12" spans="1:10" x14ac:dyDescent="0.2">
      <c r="A12" s="31" t="s">
        <v>38</v>
      </c>
      <c r="B12" s="91"/>
      <c r="C12" s="92">
        <f>SUM(D13)</f>
        <v>0</v>
      </c>
      <c r="D12" s="92">
        <f t="shared" si="0"/>
        <v>0</v>
      </c>
      <c r="E12" s="92"/>
      <c r="F12" s="33" t="s">
        <v>8</v>
      </c>
      <c r="G12" s="5"/>
      <c r="H12" s="10"/>
    </row>
    <row r="13" spans="1:10" s="5" customFormat="1" x14ac:dyDescent="0.2">
      <c r="A13" s="32"/>
      <c r="B13" s="95"/>
      <c r="C13" s="96"/>
      <c r="D13" s="96">
        <f t="shared" si="0"/>
        <v>0</v>
      </c>
      <c r="E13" s="96"/>
      <c r="F13" s="33"/>
      <c r="G13" s="10"/>
      <c r="H13" s="10"/>
    </row>
    <row r="14" spans="1:10" x14ac:dyDescent="0.2">
      <c r="A14" s="29" t="s">
        <v>39</v>
      </c>
      <c r="B14" s="86"/>
      <c r="C14" s="85">
        <f>SUM(D15)</f>
        <v>0</v>
      </c>
      <c r="D14" s="92">
        <f t="shared" ref="D14:D29" si="1">B14*C14</f>
        <v>0</v>
      </c>
      <c r="E14" s="85"/>
      <c r="F14" s="35" t="s">
        <v>8</v>
      </c>
      <c r="G14" s="10"/>
      <c r="H14" s="10"/>
      <c r="J14" s="5"/>
    </row>
    <row r="15" spans="1:10" x14ac:dyDescent="0.2">
      <c r="A15" s="30"/>
      <c r="B15" s="95"/>
      <c r="C15" s="96"/>
      <c r="D15" s="96">
        <f t="shared" si="1"/>
        <v>0</v>
      </c>
      <c r="E15" s="96"/>
      <c r="F15" s="33"/>
      <c r="G15" s="10"/>
      <c r="H15" s="10"/>
      <c r="I15" s="5"/>
      <c r="J15" s="5"/>
    </row>
    <row r="16" spans="1:10" s="5" customFormat="1" x14ac:dyDescent="0.2">
      <c r="A16" s="29" t="s">
        <v>34</v>
      </c>
      <c r="B16" s="91"/>
      <c r="C16" s="92">
        <f>SUM(D17)</f>
        <v>0</v>
      </c>
      <c r="D16" s="92">
        <f t="shared" si="1"/>
        <v>0</v>
      </c>
      <c r="E16" s="92"/>
      <c r="F16" s="33" t="s">
        <v>8</v>
      </c>
      <c r="H16" s="8"/>
      <c r="I16" s="1"/>
      <c r="J16" s="1"/>
    </row>
    <row r="17" spans="1:10" x14ac:dyDescent="0.2">
      <c r="A17" s="30"/>
      <c r="B17" s="93"/>
      <c r="C17" s="94"/>
      <c r="D17" s="96">
        <f t="shared" si="1"/>
        <v>0</v>
      </c>
      <c r="E17" s="94"/>
      <c r="F17" s="33"/>
      <c r="G17" s="10"/>
      <c r="H17" s="10"/>
      <c r="I17" s="5"/>
      <c r="J17" s="5"/>
    </row>
    <row r="18" spans="1:10" s="5" customFormat="1" x14ac:dyDescent="0.2">
      <c r="A18" s="31" t="s">
        <v>35</v>
      </c>
      <c r="B18" s="91"/>
      <c r="C18" s="92">
        <f>SUM(D19)</f>
        <v>0</v>
      </c>
      <c r="D18" s="92">
        <f t="shared" si="1"/>
        <v>0</v>
      </c>
      <c r="E18" s="92"/>
      <c r="F18" s="33" t="s">
        <v>8</v>
      </c>
      <c r="H18" s="10"/>
      <c r="I18" s="1"/>
      <c r="J18" s="1"/>
    </row>
    <row r="19" spans="1:10" x14ac:dyDescent="0.2">
      <c r="A19" s="32"/>
      <c r="B19" s="95"/>
      <c r="C19" s="96"/>
      <c r="D19" s="96">
        <f t="shared" si="1"/>
        <v>0</v>
      </c>
      <c r="E19" s="96"/>
      <c r="F19" s="33"/>
      <c r="G19" s="10"/>
      <c r="H19" s="10"/>
      <c r="I19" s="5"/>
      <c r="J19" s="5"/>
    </row>
    <row r="20" spans="1:10" s="5" customFormat="1" x14ac:dyDescent="0.2">
      <c r="A20" s="29" t="s">
        <v>42</v>
      </c>
      <c r="B20" s="86"/>
      <c r="C20" s="85">
        <f>SUM(D21)</f>
        <v>0</v>
      </c>
      <c r="D20" s="92">
        <f t="shared" si="1"/>
        <v>0</v>
      </c>
      <c r="E20" s="85"/>
      <c r="F20" s="35" t="s">
        <v>8</v>
      </c>
      <c r="G20" s="10"/>
      <c r="H20" s="10"/>
      <c r="I20" s="1"/>
    </row>
    <row r="21" spans="1:10" x14ac:dyDescent="0.2">
      <c r="A21" s="30"/>
      <c r="B21" s="95"/>
      <c r="C21" s="96"/>
      <c r="D21" s="96">
        <f t="shared" si="1"/>
        <v>0</v>
      </c>
      <c r="E21" s="96"/>
      <c r="F21" s="33"/>
      <c r="G21" s="10"/>
      <c r="H21" s="10"/>
      <c r="I21" s="5"/>
      <c r="J21" s="5"/>
    </row>
    <row r="22" spans="1:10" s="5" customFormat="1" x14ac:dyDescent="0.2">
      <c r="A22" s="29" t="s">
        <v>36</v>
      </c>
      <c r="B22" s="91"/>
      <c r="C22" s="92">
        <f>SUM(D23)</f>
        <v>0</v>
      </c>
      <c r="D22" s="92">
        <f t="shared" si="1"/>
        <v>0</v>
      </c>
      <c r="E22" s="92"/>
      <c r="F22" s="33" t="s">
        <v>8</v>
      </c>
      <c r="H22" s="8"/>
      <c r="I22" s="1"/>
      <c r="J22" s="1"/>
    </row>
    <row r="23" spans="1:10" x14ac:dyDescent="0.2">
      <c r="A23" s="30"/>
      <c r="B23" s="93"/>
      <c r="C23" s="94"/>
      <c r="D23" s="96">
        <f t="shared" si="1"/>
        <v>0</v>
      </c>
      <c r="E23" s="94"/>
      <c r="F23" s="33"/>
      <c r="G23" s="10"/>
      <c r="H23" s="10"/>
      <c r="I23" s="5"/>
      <c r="J23" s="5"/>
    </row>
    <row r="24" spans="1:10" s="5" customFormat="1" x14ac:dyDescent="0.2">
      <c r="A24" s="29" t="s">
        <v>13</v>
      </c>
      <c r="B24" s="91"/>
      <c r="C24" s="92">
        <f>SUM(D25)</f>
        <v>0</v>
      </c>
      <c r="D24" s="92">
        <f t="shared" si="1"/>
        <v>0</v>
      </c>
      <c r="E24" s="92"/>
      <c r="F24" s="33" t="s">
        <v>8</v>
      </c>
      <c r="H24" s="8"/>
      <c r="I24" s="1"/>
      <c r="J24" s="1"/>
    </row>
    <row r="25" spans="1:10" x14ac:dyDescent="0.2">
      <c r="A25" s="30"/>
      <c r="B25" s="93"/>
      <c r="C25" s="94"/>
      <c r="D25" s="96">
        <f t="shared" si="1"/>
        <v>0</v>
      </c>
      <c r="E25" s="94"/>
      <c r="F25" s="33"/>
      <c r="G25" s="10"/>
      <c r="H25" s="10"/>
      <c r="I25" s="5"/>
      <c r="J25" s="5"/>
    </row>
    <row r="26" spans="1:10" s="5" customFormat="1" x14ac:dyDescent="0.2">
      <c r="A26" s="31" t="s">
        <v>40</v>
      </c>
      <c r="B26" s="91"/>
      <c r="C26" s="92">
        <f>SUM(D27)</f>
        <v>0</v>
      </c>
      <c r="D26" s="92">
        <f t="shared" si="1"/>
        <v>0</v>
      </c>
      <c r="E26" s="92"/>
      <c r="F26" s="33" t="s">
        <v>8</v>
      </c>
      <c r="H26" s="10"/>
      <c r="I26" s="1"/>
      <c r="J26" s="1"/>
    </row>
    <row r="27" spans="1:10" x14ac:dyDescent="0.2">
      <c r="A27" s="32"/>
      <c r="B27" s="95"/>
      <c r="C27" s="96"/>
      <c r="D27" s="96">
        <f t="shared" si="1"/>
        <v>0</v>
      </c>
      <c r="E27" s="96"/>
      <c r="F27" s="33"/>
      <c r="G27" s="10"/>
      <c r="H27" s="10"/>
      <c r="I27" s="5"/>
      <c r="J27" s="5"/>
    </row>
    <row r="28" spans="1:10" s="5" customFormat="1" x14ac:dyDescent="0.2">
      <c r="A28" s="97" t="s">
        <v>39</v>
      </c>
      <c r="B28" s="98"/>
      <c r="C28" s="87">
        <f>SUM(D29)</f>
        <v>0</v>
      </c>
      <c r="D28" s="102">
        <f t="shared" si="1"/>
        <v>0</v>
      </c>
      <c r="E28" s="87"/>
      <c r="F28" s="105" t="s">
        <v>8</v>
      </c>
      <c r="G28" s="10"/>
      <c r="H28" s="10"/>
      <c r="I28" s="1"/>
    </row>
    <row r="29" spans="1:10" x14ac:dyDescent="0.2">
      <c r="A29" s="99"/>
      <c r="B29" s="100"/>
      <c r="C29" s="101"/>
      <c r="D29" s="101">
        <f t="shared" si="1"/>
        <v>0</v>
      </c>
      <c r="E29" s="101"/>
      <c r="F29" s="106"/>
      <c r="G29" s="10"/>
      <c r="H29" s="10"/>
      <c r="J29" s="5"/>
    </row>
    <row r="30" spans="1:10" x14ac:dyDescent="0.2">
      <c r="C30" s="1"/>
      <c r="D30" s="21"/>
    </row>
    <row r="31" spans="1:10" x14ac:dyDescent="0.2">
      <c r="A31" s="27" t="s">
        <v>22</v>
      </c>
      <c r="B31" s="34"/>
      <c r="C31" s="38"/>
      <c r="D31" s="50">
        <f>SUM(D5,D8,D10,D12,D14,D16,D18,D20,D22,D24,D26,D28)</f>
        <v>31000</v>
      </c>
      <c r="E31" s="9"/>
      <c r="F31" s="9"/>
      <c r="G31"/>
      <c r="H31"/>
      <c r="I31"/>
      <c r="J31"/>
    </row>
    <row r="32" spans="1:10" s="5" customFormat="1" x14ac:dyDescent="0.2">
      <c r="A32" s="39"/>
      <c r="B32" s="40"/>
      <c r="C32" s="41"/>
      <c r="D32" s="55"/>
      <c r="E32" s="40"/>
      <c r="F32" s="40"/>
      <c r="G32" s="43"/>
      <c r="H32" s="43"/>
      <c r="I32" s="43"/>
      <c r="J32" s="43"/>
    </row>
    <row r="33" spans="1:10" x14ac:dyDescent="0.2">
      <c r="A33" s="28" t="s">
        <v>12</v>
      </c>
      <c r="B33" s="27"/>
      <c r="C33" s="27"/>
      <c r="D33" s="56"/>
    </row>
    <row r="34" spans="1:10" x14ac:dyDescent="0.2">
      <c r="A34" s="39"/>
      <c r="B34" s="40"/>
      <c r="C34" s="53"/>
      <c r="D34" s="49"/>
      <c r="E34" s="40"/>
      <c r="F34" s="40"/>
      <c r="G34" s="43"/>
      <c r="H34" s="10"/>
      <c r="J34" s="5"/>
    </row>
    <row r="35" spans="1:10" x14ac:dyDescent="0.2">
      <c r="H35" s="10"/>
      <c r="J35" s="5"/>
    </row>
    <row r="37" spans="1:10" customFormat="1" x14ac:dyDescent="0.2">
      <c r="A37" s="1"/>
      <c r="B37" s="1"/>
      <c r="C37" s="52"/>
      <c r="D37" s="52"/>
      <c r="E37" s="1"/>
      <c r="F37" s="1"/>
      <c r="G37" s="1"/>
    </row>
    <row r="38" spans="1:10" s="43" customFormat="1" x14ac:dyDescent="0.2">
      <c r="A38" s="1"/>
      <c r="B38" s="1"/>
      <c r="C38" s="52"/>
      <c r="D38" s="52"/>
      <c r="E38" s="1"/>
      <c r="F38" s="1"/>
      <c r="G38" s="1"/>
    </row>
  </sheetData>
  <mergeCells count="1">
    <mergeCell ref="G7:J7"/>
  </mergeCells>
  <conditionalFormatting sqref="D26 G7:G25 H35:H41 G28 H28:H32 D27:G27 D31:G34 E35:G37 D35">
    <cfRule type="expression" dxfId="71" priority="12">
      <formula>IF(#REF!="No",TRUE)</formula>
    </cfRule>
  </conditionalFormatting>
  <conditionalFormatting sqref="E26 E15:E16 G26 D25:F25 D7:F10 F12:F17">
    <cfRule type="expression" dxfId="70" priority="11">
      <formula>IF(#REF!="No",TRUE)</formula>
    </cfRule>
  </conditionalFormatting>
  <conditionalFormatting sqref="E18:F24 D11:F11 D12:E13">
    <cfRule type="expression" dxfId="69" priority="10">
      <formula>IF(#REF!="No",TRUE)</formula>
    </cfRule>
  </conditionalFormatting>
  <conditionalFormatting sqref="D17:E17 H33:H34 D29:G30">
    <cfRule type="expression" dxfId="68" priority="9">
      <formula>IF(#REF!="No",TRUE)</formula>
    </cfRule>
  </conditionalFormatting>
  <conditionalFormatting sqref="D15 D24">
    <cfRule type="expression" dxfId="67" priority="8">
      <formula>IF(#REF!="No",TRUE)</formula>
    </cfRule>
  </conditionalFormatting>
  <conditionalFormatting sqref="D16">
    <cfRule type="expression" dxfId="66" priority="7">
      <formula>IF(#REF!="No",TRUE)</formula>
    </cfRule>
  </conditionalFormatting>
  <conditionalFormatting sqref="D18:D19">
    <cfRule type="expression" dxfId="65" priority="6">
      <formula>IF(#REF!="No",TRUE)</formula>
    </cfRule>
  </conditionalFormatting>
  <conditionalFormatting sqref="D20:D21">
    <cfRule type="expression" dxfId="64" priority="5">
      <formula>IF(#REF!="No",TRUE)</formula>
    </cfRule>
  </conditionalFormatting>
  <conditionalFormatting sqref="D22">
    <cfRule type="expression" dxfId="63" priority="4">
      <formula>IF(#REF!="No",TRUE)</formula>
    </cfRule>
  </conditionalFormatting>
  <conditionalFormatting sqref="D23">
    <cfRule type="expression" dxfId="62" priority="3">
      <formula>IF(#REF!="No",TRUE)</formula>
    </cfRule>
  </conditionalFormatting>
  <conditionalFormatting sqref="D28:F28">
    <cfRule type="expression" dxfId="61" priority="2">
      <formula>IF(#REF!="No",TRUE)</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P2:R18"/>
  <sheetViews>
    <sheetView topLeftCell="G2" workbookViewId="0">
      <selection sqref="A1:XFD1048576"/>
    </sheetView>
  </sheetViews>
  <sheetFormatPr baseColWidth="10" defaultColWidth="8.6640625" defaultRowHeight="15" x14ac:dyDescent="0.2"/>
  <cols>
    <col min="16" max="16" width="20" customWidth="1"/>
    <col min="17" max="17" width="19.33203125" customWidth="1"/>
    <col min="18" max="18" width="37.33203125" customWidth="1"/>
  </cols>
  <sheetData>
    <row r="2" spans="16:18" ht="16" thickBot="1" x14ac:dyDescent="0.25"/>
    <row r="3" spans="16:18" ht="16" thickBot="1" x14ac:dyDescent="0.25">
      <c r="P3" s="178" t="s">
        <v>73</v>
      </c>
      <c r="Q3" s="179" t="s">
        <v>74</v>
      </c>
      <c r="R3" s="179" t="s">
        <v>75</v>
      </c>
    </row>
    <row r="4" spans="16:18" ht="31" thickBot="1" x14ac:dyDescent="0.25">
      <c r="P4" s="180" t="s">
        <v>76</v>
      </c>
      <c r="Q4" s="181" t="s">
        <v>77</v>
      </c>
      <c r="R4" s="181" t="s">
        <v>78</v>
      </c>
    </row>
    <row r="5" spans="16:18" ht="31" thickBot="1" x14ac:dyDescent="0.25">
      <c r="P5" s="180" t="s">
        <v>33</v>
      </c>
      <c r="Q5" s="182" t="s">
        <v>77</v>
      </c>
      <c r="R5" s="182" t="s">
        <v>79</v>
      </c>
    </row>
    <row r="6" spans="16:18" ht="16" thickBot="1" x14ac:dyDescent="0.25">
      <c r="P6" s="180" t="s">
        <v>41</v>
      </c>
      <c r="Q6" s="182" t="s">
        <v>80</v>
      </c>
      <c r="R6" s="182" t="s">
        <v>81</v>
      </c>
    </row>
    <row r="7" spans="16:18" ht="31" thickBot="1" x14ac:dyDescent="0.25">
      <c r="P7" s="180" t="s">
        <v>82</v>
      </c>
      <c r="Q7" s="182" t="s">
        <v>83</v>
      </c>
      <c r="R7" s="181" t="s">
        <v>84</v>
      </c>
    </row>
    <row r="8" spans="16:18" ht="16" thickBot="1" x14ac:dyDescent="0.25">
      <c r="P8" s="180" t="s">
        <v>39</v>
      </c>
      <c r="Q8" s="182" t="s">
        <v>85</v>
      </c>
      <c r="R8" s="182" t="s">
        <v>86</v>
      </c>
    </row>
    <row r="9" spans="16:18" x14ac:dyDescent="0.2">
      <c r="P9" s="239" t="s">
        <v>34</v>
      </c>
      <c r="Q9" s="241" t="s">
        <v>87</v>
      </c>
      <c r="R9" s="183" t="s">
        <v>88</v>
      </c>
    </row>
    <row r="10" spans="16:18" ht="31" thickBot="1" x14ac:dyDescent="0.25">
      <c r="P10" s="240"/>
      <c r="Q10" s="242"/>
      <c r="R10" s="181" t="s">
        <v>89</v>
      </c>
    </row>
    <row r="11" spans="16:18" ht="31" thickBot="1" x14ac:dyDescent="0.25">
      <c r="P11" s="180" t="s">
        <v>35</v>
      </c>
      <c r="Q11" s="182" t="s">
        <v>90</v>
      </c>
      <c r="R11" s="182" t="s">
        <v>70</v>
      </c>
    </row>
    <row r="12" spans="16:18" ht="31" thickBot="1" x14ac:dyDescent="0.25">
      <c r="P12" s="180" t="s">
        <v>91</v>
      </c>
      <c r="Q12" s="182" t="s">
        <v>92</v>
      </c>
      <c r="R12" s="182" t="s">
        <v>93</v>
      </c>
    </row>
    <row r="13" spans="16:18" ht="31" thickBot="1" x14ac:dyDescent="0.25">
      <c r="P13" s="180" t="s">
        <v>94</v>
      </c>
      <c r="Q13" s="182" t="s">
        <v>95</v>
      </c>
      <c r="R13" s="182" t="s">
        <v>96</v>
      </c>
    </row>
    <row r="14" spans="16:18" ht="76" thickBot="1" x14ac:dyDescent="0.25">
      <c r="P14" s="180" t="s">
        <v>13</v>
      </c>
      <c r="Q14" s="182" t="s">
        <v>97</v>
      </c>
      <c r="R14" s="181" t="s">
        <v>98</v>
      </c>
    </row>
    <row r="15" spans="16:18" ht="61" thickBot="1" x14ac:dyDescent="0.25">
      <c r="P15" s="180" t="s">
        <v>99</v>
      </c>
      <c r="Q15" s="181" t="s">
        <v>100</v>
      </c>
      <c r="R15" s="181" t="s">
        <v>101</v>
      </c>
    </row>
    <row r="16" spans="16:18" x14ac:dyDescent="0.2">
      <c r="P16" s="184"/>
      <c r="Q16" s="185"/>
      <c r="R16" s="185"/>
    </row>
    <row r="17" spans="16:18" x14ac:dyDescent="0.2">
      <c r="P17" s="184"/>
      <c r="Q17" s="185"/>
      <c r="R17" s="185"/>
    </row>
    <row r="18" spans="16:18" x14ac:dyDescent="0.2">
      <c r="P18" s="184"/>
      <c r="Q18" s="185"/>
      <c r="R18" s="185"/>
    </row>
  </sheetData>
  <mergeCells count="2">
    <mergeCell ref="P9:P10"/>
    <mergeCell ref="Q9:Q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3"/>
  <sheetViews>
    <sheetView showGridLines="0" zoomScale="85" zoomScaleNormal="85" zoomScalePageLayoutView="85" workbookViewId="0">
      <selection activeCell="E5" sqref="E5"/>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30</v>
      </c>
    </row>
    <row r="3" spans="1:10" x14ac:dyDescent="0.2">
      <c r="A3" s="6"/>
      <c r="B3" s="7"/>
    </row>
    <row r="4" spans="1:10" ht="27" customHeight="1" x14ac:dyDescent="0.2">
      <c r="B4" s="36" t="s">
        <v>3</v>
      </c>
      <c r="C4" s="36" t="s">
        <v>2</v>
      </c>
      <c r="D4" s="36" t="s">
        <v>0</v>
      </c>
      <c r="E4" s="36" t="s">
        <v>6</v>
      </c>
      <c r="F4" s="36" t="s">
        <v>1</v>
      </c>
      <c r="G4" s="37" t="s">
        <v>7</v>
      </c>
      <c r="H4" s="4"/>
    </row>
    <row r="5" spans="1:10" x14ac:dyDescent="0.2">
      <c r="A5" s="29" t="s">
        <v>37</v>
      </c>
      <c r="B5" s="86">
        <v>2</v>
      </c>
      <c r="C5" s="203">
        <v>780000</v>
      </c>
      <c r="D5" s="85">
        <f t="shared" ref="D5:D12" si="0">B5*C5</f>
        <v>1560000</v>
      </c>
      <c r="E5" s="87" t="s">
        <v>138</v>
      </c>
      <c r="F5" s="105" t="s">
        <v>8</v>
      </c>
      <c r="G5" s="10" t="s">
        <v>128</v>
      </c>
      <c r="H5" s="10"/>
      <c r="J5" s="5"/>
    </row>
    <row r="6" spans="1:10" x14ac:dyDescent="0.2">
      <c r="A6" s="58"/>
      <c r="B6" s="59"/>
      <c r="C6" s="88"/>
      <c r="D6" s="89">
        <f t="shared" si="0"/>
        <v>0</v>
      </c>
      <c r="E6" s="90"/>
      <c r="F6" s="106" t="s">
        <v>8</v>
      </c>
      <c r="G6" s="243"/>
      <c r="H6" s="244"/>
      <c r="I6" s="244"/>
      <c r="J6" s="244"/>
    </row>
    <row r="7" spans="1:10" x14ac:dyDescent="0.2">
      <c r="A7" s="29" t="s">
        <v>33</v>
      </c>
      <c r="B7" s="91"/>
      <c r="C7" s="92">
        <f>SUM(D8)</f>
        <v>0</v>
      </c>
      <c r="D7" s="92">
        <f t="shared" si="0"/>
        <v>0</v>
      </c>
      <c r="E7" s="92"/>
      <c r="F7" s="35" t="s">
        <v>8</v>
      </c>
      <c r="G7" s="5"/>
      <c r="H7" s="8"/>
    </row>
    <row r="8" spans="1:10" x14ac:dyDescent="0.2">
      <c r="A8" s="30"/>
      <c r="B8" s="93"/>
      <c r="C8" s="94"/>
      <c r="D8" s="94">
        <f t="shared" si="0"/>
        <v>0</v>
      </c>
      <c r="E8" s="94"/>
      <c r="F8" s="33"/>
      <c r="G8" s="10"/>
      <c r="H8" s="10"/>
      <c r="I8" s="5"/>
      <c r="J8" s="5"/>
    </row>
    <row r="9" spans="1:10" s="5" customFormat="1" x14ac:dyDescent="0.2">
      <c r="A9" s="31" t="s">
        <v>41</v>
      </c>
      <c r="B9" s="91"/>
      <c r="C9" s="92">
        <f>SUM(D10)</f>
        <v>0</v>
      </c>
      <c r="D9" s="92">
        <f t="shared" si="0"/>
        <v>0</v>
      </c>
      <c r="E9" s="92"/>
      <c r="F9" s="33" t="s">
        <v>8</v>
      </c>
      <c r="H9" s="10"/>
      <c r="I9" s="1"/>
      <c r="J9" s="1"/>
    </row>
    <row r="10" spans="1:10" x14ac:dyDescent="0.2">
      <c r="A10" s="32"/>
      <c r="B10" s="95"/>
      <c r="C10" s="96"/>
      <c r="D10" s="96">
        <f t="shared" si="0"/>
        <v>0</v>
      </c>
      <c r="E10" s="96"/>
      <c r="F10" s="33"/>
      <c r="G10" s="10"/>
      <c r="H10" s="10"/>
      <c r="I10" s="5"/>
      <c r="J10" s="5"/>
    </row>
    <row r="11" spans="1:10" s="5" customFormat="1" x14ac:dyDescent="0.2">
      <c r="A11" s="31" t="s">
        <v>38</v>
      </c>
      <c r="B11" s="91"/>
      <c r="C11" s="92">
        <f>SUM(D12)</f>
        <v>0</v>
      </c>
      <c r="D11" s="92">
        <f t="shared" si="0"/>
        <v>0</v>
      </c>
      <c r="E11" s="92"/>
      <c r="F11" s="33" t="s">
        <v>8</v>
      </c>
      <c r="H11" s="10"/>
      <c r="I11" s="1"/>
      <c r="J11" s="1"/>
    </row>
    <row r="12" spans="1:10" x14ac:dyDescent="0.2">
      <c r="A12" s="32"/>
      <c r="B12" s="95"/>
      <c r="C12" s="96"/>
      <c r="D12" s="96">
        <f t="shared" si="0"/>
        <v>0</v>
      </c>
      <c r="E12" s="96"/>
      <c r="F12" s="33"/>
      <c r="G12" s="10"/>
      <c r="H12" s="10"/>
      <c r="I12" s="5"/>
      <c r="J12" s="5"/>
    </row>
    <row r="13" spans="1:10" s="5" customFormat="1" x14ac:dyDescent="0.2">
      <c r="A13" s="29" t="s">
        <v>39</v>
      </c>
      <c r="B13" s="86"/>
      <c r="C13" s="85">
        <f>SUM(D14)</f>
        <v>0</v>
      </c>
      <c r="D13" s="92">
        <f t="shared" ref="D13:D28" si="1">B13*C13</f>
        <v>0</v>
      </c>
      <c r="E13" s="85"/>
      <c r="F13" s="35" t="s">
        <v>8</v>
      </c>
      <c r="G13" s="10"/>
      <c r="H13" s="10"/>
      <c r="I13" s="1"/>
    </row>
    <row r="14" spans="1:10" x14ac:dyDescent="0.2">
      <c r="A14" s="30"/>
      <c r="B14" s="95"/>
      <c r="C14" s="96"/>
      <c r="D14" s="96">
        <f t="shared" si="1"/>
        <v>0</v>
      </c>
      <c r="E14" s="96"/>
      <c r="F14" s="33"/>
      <c r="G14" s="10"/>
      <c r="H14" s="10"/>
      <c r="I14" s="5"/>
      <c r="J14" s="5"/>
    </row>
    <row r="15" spans="1:10" s="5" customFormat="1" x14ac:dyDescent="0.2">
      <c r="A15" s="29" t="s">
        <v>34</v>
      </c>
      <c r="B15" s="91"/>
      <c r="C15" s="92">
        <f>SUM(D16)</f>
        <v>0</v>
      </c>
      <c r="D15" s="92">
        <f t="shared" si="1"/>
        <v>0</v>
      </c>
      <c r="E15" s="92"/>
      <c r="F15" s="33" t="s">
        <v>8</v>
      </c>
      <c r="H15" s="8"/>
      <c r="I15" s="1"/>
      <c r="J15" s="1"/>
    </row>
    <row r="16" spans="1:10" x14ac:dyDescent="0.2">
      <c r="A16" s="30"/>
      <c r="B16" s="93"/>
      <c r="C16" s="94"/>
      <c r="D16" s="96">
        <f t="shared" si="1"/>
        <v>0</v>
      </c>
      <c r="E16" s="94"/>
      <c r="F16" s="33"/>
      <c r="G16" s="10"/>
      <c r="H16" s="10"/>
      <c r="I16" s="5"/>
      <c r="J16" s="5"/>
    </row>
    <row r="17" spans="1:10" s="5" customFormat="1" x14ac:dyDescent="0.2">
      <c r="A17" s="31" t="s">
        <v>35</v>
      </c>
      <c r="B17" s="91"/>
      <c r="C17" s="92">
        <f>SUM(D18)</f>
        <v>0</v>
      </c>
      <c r="D17" s="92">
        <f t="shared" si="1"/>
        <v>0</v>
      </c>
      <c r="E17" s="92"/>
      <c r="F17" s="33" t="s">
        <v>8</v>
      </c>
      <c r="H17" s="10"/>
      <c r="I17" s="1"/>
      <c r="J17" s="1"/>
    </row>
    <row r="18" spans="1:10" x14ac:dyDescent="0.2">
      <c r="A18" s="32"/>
      <c r="B18" s="95"/>
      <c r="C18" s="96"/>
      <c r="D18" s="96">
        <f t="shared" si="1"/>
        <v>0</v>
      </c>
      <c r="E18" s="96"/>
      <c r="F18" s="33"/>
      <c r="G18" s="10"/>
      <c r="H18" s="10"/>
      <c r="I18" s="5"/>
      <c r="J18" s="5"/>
    </row>
    <row r="19" spans="1:10" s="5" customFormat="1" x14ac:dyDescent="0.2">
      <c r="A19" s="29" t="s">
        <v>42</v>
      </c>
      <c r="B19" s="86"/>
      <c r="C19" s="85">
        <f>SUM(D20)</f>
        <v>0</v>
      </c>
      <c r="D19" s="92">
        <f t="shared" si="1"/>
        <v>0</v>
      </c>
      <c r="E19" s="85"/>
      <c r="F19" s="35" t="s">
        <v>8</v>
      </c>
      <c r="G19" s="10"/>
      <c r="H19" s="10"/>
      <c r="I19" s="1"/>
    </row>
    <row r="20" spans="1:10" x14ac:dyDescent="0.2">
      <c r="A20" s="30"/>
      <c r="B20" s="95"/>
      <c r="C20" s="96"/>
      <c r="D20" s="96">
        <f t="shared" si="1"/>
        <v>0</v>
      </c>
      <c r="E20" s="96"/>
      <c r="F20" s="33"/>
      <c r="G20" s="10"/>
      <c r="H20" s="10"/>
      <c r="I20" s="5"/>
      <c r="J20" s="5"/>
    </row>
    <row r="21" spans="1:10" s="5" customFormat="1" x14ac:dyDescent="0.2">
      <c r="A21" s="29" t="s">
        <v>36</v>
      </c>
      <c r="B21" s="91"/>
      <c r="C21" s="92">
        <f>SUM(D22)</f>
        <v>0</v>
      </c>
      <c r="D21" s="92">
        <f t="shared" si="1"/>
        <v>0</v>
      </c>
      <c r="E21" s="92"/>
      <c r="F21" s="33" t="s">
        <v>8</v>
      </c>
      <c r="H21" s="8"/>
      <c r="I21" s="1"/>
      <c r="J21" s="1"/>
    </row>
    <row r="22" spans="1:10" x14ac:dyDescent="0.2">
      <c r="A22" s="30"/>
      <c r="B22" s="93"/>
      <c r="C22" s="94"/>
      <c r="D22" s="96">
        <f t="shared" si="1"/>
        <v>0</v>
      </c>
      <c r="E22" s="94"/>
      <c r="F22" s="33"/>
      <c r="G22" s="10"/>
      <c r="H22" s="10"/>
      <c r="I22" s="5"/>
      <c r="J22" s="5"/>
    </row>
    <row r="23" spans="1:10" s="5" customFormat="1" x14ac:dyDescent="0.2">
      <c r="A23" s="29" t="s">
        <v>13</v>
      </c>
      <c r="B23" s="91"/>
      <c r="C23" s="92">
        <f>SUM(D24)</f>
        <v>0</v>
      </c>
      <c r="D23" s="92">
        <f t="shared" si="1"/>
        <v>0</v>
      </c>
      <c r="E23" s="92"/>
      <c r="F23" s="33" t="s">
        <v>8</v>
      </c>
      <c r="H23" s="8"/>
      <c r="I23" s="1"/>
      <c r="J23" s="1"/>
    </row>
    <row r="24" spans="1:10" x14ac:dyDescent="0.2">
      <c r="A24" s="30"/>
      <c r="B24" s="93"/>
      <c r="C24" s="94"/>
      <c r="D24" s="96">
        <f t="shared" si="1"/>
        <v>0</v>
      </c>
      <c r="E24" s="94"/>
      <c r="F24" s="33"/>
      <c r="G24" s="10"/>
      <c r="H24" s="10"/>
      <c r="I24" s="5"/>
      <c r="J24" s="5"/>
    </row>
    <row r="25" spans="1:10" s="5" customFormat="1" x14ac:dyDescent="0.2">
      <c r="A25" s="31" t="s">
        <v>40</v>
      </c>
      <c r="B25" s="91"/>
      <c r="C25" s="92">
        <f>SUM(D26)</f>
        <v>0</v>
      </c>
      <c r="D25" s="92">
        <f t="shared" si="1"/>
        <v>0</v>
      </c>
      <c r="E25" s="92"/>
      <c r="F25" s="33" t="s">
        <v>8</v>
      </c>
      <c r="H25" s="10"/>
      <c r="I25" s="1"/>
      <c r="J25" s="1"/>
    </row>
    <row r="26" spans="1:10" x14ac:dyDescent="0.2">
      <c r="A26" s="32"/>
      <c r="B26" s="95"/>
      <c r="C26" s="96"/>
      <c r="D26" s="96">
        <f t="shared" si="1"/>
        <v>0</v>
      </c>
      <c r="E26" s="96"/>
      <c r="F26" s="33"/>
      <c r="G26" s="10"/>
      <c r="H26" s="10"/>
      <c r="I26" s="5"/>
      <c r="J26" s="5"/>
    </row>
    <row r="27" spans="1:10" s="5" customFormat="1" x14ac:dyDescent="0.2">
      <c r="A27" s="97" t="s">
        <v>39</v>
      </c>
      <c r="B27" s="98"/>
      <c r="C27" s="87">
        <f>SUM(D28)</f>
        <v>0</v>
      </c>
      <c r="D27" s="102">
        <f t="shared" si="1"/>
        <v>0</v>
      </c>
      <c r="E27" s="87"/>
      <c r="F27" s="105" t="s">
        <v>8</v>
      </c>
      <c r="G27" s="10"/>
      <c r="H27" s="10"/>
      <c r="I27" s="1"/>
    </row>
    <row r="28" spans="1:10" x14ac:dyDescent="0.2">
      <c r="A28" s="99"/>
      <c r="B28" s="100"/>
      <c r="C28" s="101"/>
      <c r="D28" s="101">
        <f t="shared" si="1"/>
        <v>0</v>
      </c>
      <c r="E28" s="101"/>
      <c r="F28" s="106"/>
      <c r="G28" s="10"/>
      <c r="H28" s="10"/>
      <c r="J28" s="5"/>
    </row>
    <row r="29" spans="1:10" s="5" customFormat="1" x14ac:dyDescent="0.2">
      <c r="A29" s="1"/>
      <c r="B29" s="1"/>
      <c r="C29" s="1"/>
      <c r="D29" s="21"/>
      <c r="E29" s="1"/>
      <c r="F29" s="1"/>
      <c r="G29" s="1"/>
      <c r="H29" s="1"/>
      <c r="I29" s="1"/>
      <c r="J29" s="1"/>
    </row>
    <row r="30" spans="1:10" x14ac:dyDescent="0.2">
      <c r="A30" s="27" t="s">
        <v>22</v>
      </c>
      <c r="B30" s="34"/>
      <c r="C30" s="38"/>
      <c r="D30" s="50">
        <f>SUM(D5,D7,D9,D11,D13,D15,D17,D19,D21,D23,D25,D27)</f>
        <v>1560000</v>
      </c>
      <c r="E30" s="9"/>
      <c r="F30" s="9"/>
      <c r="G30"/>
      <c r="H30"/>
      <c r="I30"/>
      <c r="J30"/>
    </row>
    <row r="31" spans="1:10" x14ac:dyDescent="0.2">
      <c r="A31" s="39"/>
      <c r="B31" s="40"/>
      <c r="C31" s="41"/>
      <c r="D31" s="55"/>
      <c r="E31" s="40"/>
      <c r="F31" s="40"/>
      <c r="G31" s="43"/>
      <c r="H31" s="43"/>
      <c r="I31" s="43"/>
      <c r="J31" s="43"/>
    </row>
    <row r="32" spans="1:10" customFormat="1" x14ac:dyDescent="0.2">
      <c r="A32" s="28" t="s">
        <v>12</v>
      </c>
      <c r="B32" s="27"/>
      <c r="C32" s="27"/>
      <c r="D32" s="56"/>
      <c r="E32" s="1"/>
      <c r="F32" s="1"/>
      <c r="G32" s="1"/>
      <c r="H32" s="1"/>
      <c r="I32" s="1"/>
      <c r="J32" s="1"/>
    </row>
    <row r="33" spans="1:6" s="43" customFormat="1" x14ac:dyDescent="0.2">
      <c r="A33" s="39"/>
      <c r="B33" s="40"/>
      <c r="C33" s="41"/>
      <c r="D33" s="42"/>
      <c r="E33" s="40"/>
      <c r="F33" s="40"/>
    </row>
  </sheetData>
  <mergeCells count="1">
    <mergeCell ref="G6:J6"/>
  </mergeCells>
  <conditionalFormatting sqref="D33:H35">
    <cfRule type="expression" dxfId="60" priority="22">
      <formula>IF(#REF!="No",TRUE)</formula>
    </cfRule>
  </conditionalFormatting>
  <conditionalFormatting sqref="D16:E16 H32 D28:G29">
    <cfRule type="expression" dxfId="59" priority="8">
      <formula>IF(#REF!="No",TRUE)</formula>
    </cfRule>
  </conditionalFormatting>
  <conditionalFormatting sqref="D14 D23">
    <cfRule type="expression" dxfId="58" priority="7">
      <formula>IF(#REF!="No",TRUE)</formula>
    </cfRule>
  </conditionalFormatting>
  <conditionalFormatting sqref="D15">
    <cfRule type="expression" dxfId="57" priority="6">
      <formula>IF(#REF!="No",TRUE)</formula>
    </cfRule>
  </conditionalFormatting>
  <conditionalFormatting sqref="D17:D18">
    <cfRule type="expression" dxfId="56" priority="5">
      <formula>IF(#REF!="No",TRUE)</formula>
    </cfRule>
  </conditionalFormatting>
  <conditionalFormatting sqref="D19:D20">
    <cfRule type="expression" dxfId="55" priority="4">
      <formula>IF(#REF!="No",TRUE)</formula>
    </cfRule>
  </conditionalFormatting>
  <conditionalFormatting sqref="D21">
    <cfRule type="expression" dxfId="54" priority="3">
      <formula>IF(#REF!="No",TRUE)</formula>
    </cfRule>
  </conditionalFormatting>
  <conditionalFormatting sqref="D22">
    <cfRule type="expression" dxfId="53" priority="2">
      <formula>IF(#REF!="No",TRUE)</formula>
    </cfRule>
  </conditionalFormatting>
  <conditionalFormatting sqref="D27:F27">
    <cfRule type="expression" dxfId="52" priority="1">
      <formula>IF(#REF!="No",TRUE)</formula>
    </cfRule>
  </conditionalFormatting>
  <conditionalFormatting sqref="D25 G6:G24 G27 H27:H31 D26:G26 D30:G32">
    <cfRule type="expression" dxfId="51" priority="11">
      <formula>IF(#REF!="No",TRUE)</formula>
    </cfRule>
  </conditionalFormatting>
  <conditionalFormatting sqref="E25 E14:E15 G25 D24:F24 D6:F9 F11:F16">
    <cfRule type="expression" dxfId="50" priority="10">
      <formula>IF(#REF!="No",TRUE)</formula>
    </cfRule>
  </conditionalFormatting>
  <conditionalFormatting sqref="E17:F23 D10:F10 D11:E12">
    <cfRule type="expression" dxfId="49" priority="9">
      <formula>IF(#REF!="No",TRUE)</formula>
    </cfRule>
  </conditionalFormatting>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4"/>
  <sheetViews>
    <sheetView showGridLines="0" zoomScale="85" zoomScaleNormal="85" zoomScalePageLayoutView="85" workbookViewId="0">
      <selection activeCell="G15" sqref="G15"/>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45</v>
      </c>
    </row>
    <row r="3" spans="1:10" x14ac:dyDescent="0.2">
      <c r="A3" s="6"/>
      <c r="B3" s="7"/>
    </row>
    <row r="4" spans="1:10" ht="27" customHeight="1" x14ac:dyDescent="0.2">
      <c r="B4" s="36" t="s">
        <v>3</v>
      </c>
      <c r="C4" s="36" t="s">
        <v>2</v>
      </c>
      <c r="D4" s="36" t="s">
        <v>0</v>
      </c>
      <c r="E4" s="36" t="s">
        <v>6</v>
      </c>
      <c r="F4" s="36" t="s">
        <v>1</v>
      </c>
      <c r="G4" s="37" t="s">
        <v>7</v>
      </c>
      <c r="H4" s="4"/>
    </row>
    <row r="5" spans="1:10" x14ac:dyDescent="0.2">
      <c r="A5" s="29" t="s">
        <v>37</v>
      </c>
      <c r="B5" s="86">
        <v>1</v>
      </c>
      <c r="C5" s="85">
        <f>SUM(D6)</f>
        <v>2000</v>
      </c>
      <c r="D5" s="85">
        <f t="shared" ref="D5:D13" si="0">B5*C5</f>
        <v>2000</v>
      </c>
      <c r="E5" s="87"/>
      <c r="F5" s="105" t="s">
        <v>8</v>
      </c>
      <c r="G5" s="10"/>
      <c r="H5" s="10"/>
      <c r="J5" s="5"/>
    </row>
    <row r="6" spans="1:10" s="5" customFormat="1" x14ac:dyDescent="0.2">
      <c r="A6" s="204" t="s">
        <v>129</v>
      </c>
      <c r="B6" s="205">
        <f>5*2</f>
        <v>10</v>
      </c>
      <c r="C6" s="206">
        <v>200</v>
      </c>
      <c r="D6" s="207">
        <f t="shared" si="0"/>
        <v>2000</v>
      </c>
      <c r="E6" s="208"/>
      <c r="F6" s="214"/>
      <c r="G6" s="243" t="s">
        <v>130</v>
      </c>
      <c r="H6" s="244"/>
      <c r="I6" s="244"/>
      <c r="J6" s="244"/>
    </row>
    <row r="7" spans="1:10" s="5" customFormat="1" x14ac:dyDescent="0.2">
      <c r="A7" s="210"/>
      <c r="B7" s="211"/>
      <c r="C7" s="212"/>
      <c r="D7" s="212"/>
      <c r="E7" s="213"/>
      <c r="F7" s="170"/>
      <c r="G7" s="103"/>
      <c r="H7" s="104"/>
      <c r="I7" s="104"/>
      <c r="J7" s="104"/>
    </row>
    <row r="8" spans="1:10" x14ac:dyDescent="0.2">
      <c r="A8" s="209" t="s">
        <v>33</v>
      </c>
      <c r="B8" s="86"/>
      <c r="C8" s="85">
        <f>SUM(D9)</f>
        <v>0</v>
      </c>
      <c r="D8" s="85">
        <f t="shared" si="0"/>
        <v>0</v>
      </c>
      <c r="E8" s="85"/>
      <c r="F8" s="35" t="s">
        <v>8</v>
      </c>
      <c r="G8" s="5"/>
      <c r="H8" s="8"/>
    </row>
    <row r="9" spans="1:10" s="5" customFormat="1" x14ac:dyDescent="0.2">
      <c r="A9" s="30"/>
      <c r="B9" s="93"/>
      <c r="C9" s="94"/>
      <c r="D9" s="94">
        <f t="shared" si="0"/>
        <v>0</v>
      </c>
      <c r="E9" s="94"/>
      <c r="F9" s="33"/>
      <c r="G9" s="10"/>
      <c r="H9" s="10"/>
    </row>
    <row r="10" spans="1:10" x14ac:dyDescent="0.2">
      <c r="A10" s="31" t="s">
        <v>41</v>
      </c>
      <c r="B10" s="91"/>
      <c r="C10" s="92">
        <f>SUM(D11)</f>
        <v>0</v>
      </c>
      <c r="D10" s="92">
        <f t="shared" si="0"/>
        <v>0</v>
      </c>
      <c r="E10" s="92"/>
      <c r="F10" s="33" t="s">
        <v>8</v>
      </c>
      <c r="G10" s="5"/>
      <c r="H10" s="10"/>
    </row>
    <row r="11" spans="1:10" s="5" customFormat="1" x14ac:dyDescent="0.2">
      <c r="A11" s="32"/>
      <c r="B11" s="95"/>
      <c r="C11" s="96"/>
      <c r="D11" s="96">
        <f t="shared" si="0"/>
        <v>0</v>
      </c>
      <c r="E11" s="96"/>
      <c r="F11" s="33"/>
      <c r="G11" s="10"/>
      <c r="H11" s="10"/>
    </row>
    <row r="12" spans="1:10" x14ac:dyDescent="0.2">
      <c r="A12" s="31" t="s">
        <v>38</v>
      </c>
      <c r="B12" s="91"/>
      <c r="C12" s="92">
        <f>SUM(D13)</f>
        <v>0</v>
      </c>
      <c r="D12" s="92">
        <f t="shared" si="0"/>
        <v>0</v>
      </c>
      <c r="E12" s="92"/>
      <c r="F12" s="33" t="s">
        <v>8</v>
      </c>
      <c r="G12" s="5"/>
      <c r="H12" s="10"/>
    </row>
    <row r="13" spans="1:10" s="5" customFormat="1" x14ac:dyDescent="0.2">
      <c r="A13" s="32"/>
      <c r="B13" s="95"/>
      <c r="C13" s="96"/>
      <c r="D13" s="96">
        <f t="shared" si="0"/>
        <v>0</v>
      </c>
      <c r="E13" s="96"/>
      <c r="F13" s="33"/>
      <c r="G13" s="10"/>
      <c r="H13" s="10"/>
    </row>
    <row r="14" spans="1:10" x14ac:dyDescent="0.2">
      <c r="A14" s="29" t="s">
        <v>39</v>
      </c>
      <c r="B14" s="86"/>
      <c r="C14" s="85">
        <f>SUM(D15)</f>
        <v>0</v>
      </c>
      <c r="D14" s="92">
        <f t="shared" ref="D14:D29" si="1">B14*C14</f>
        <v>0</v>
      </c>
      <c r="E14" s="85"/>
      <c r="F14" s="35" t="s">
        <v>8</v>
      </c>
      <c r="G14" s="10"/>
      <c r="H14" s="10"/>
      <c r="J14" s="5"/>
    </row>
    <row r="15" spans="1:10" s="5" customFormat="1" x14ac:dyDescent="0.2">
      <c r="A15" s="30"/>
      <c r="B15" s="95"/>
      <c r="C15" s="96"/>
      <c r="D15" s="96">
        <f t="shared" si="1"/>
        <v>0</v>
      </c>
      <c r="E15" s="96"/>
      <c r="F15" s="33"/>
      <c r="G15" s="10"/>
      <c r="H15" s="10"/>
    </row>
    <row r="16" spans="1:10" x14ac:dyDescent="0.2">
      <c r="A16" s="29" t="s">
        <v>34</v>
      </c>
      <c r="B16" s="91"/>
      <c r="C16" s="92">
        <f>SUM(D17)</f>
        <v>0</v>
      </c>
      <c r="D16" s="92">
        <f t="shared" si="1"/>
        <v>0</v>
      </c>
      <c r="E16" s="92"/>
      <c r="F16" s="33" t="s">
        <v>8</v>
      </c>
      <c r="G16" s="5"/>
      <c r="H16" s="8"/>
    </row>
    <row r="17" spans="1:10" s="5" customFormat="1" x14ac:dyDescent="0.2">
      <c r="A17" s="30"/>
      <c r="B17" s="93"/>
      <c r="C17" s="94"/>
      <c r="D17" s="96">
        <f t="shared" si="1"/>
        <v>0</v>
      </c>
      <c r="E17" s="94"/>
      <c r="F17" s="33"/>
      <c r="G17" s="10"/>
      <c r="H17" s="10"/>
    </row>
    <row r="18" spans="1:10" x14ac:dyDescent="0.2">
      <c r="A18" s="31" t="s">
        <v>35</v>
      </c>
      <c r="B18" s="91"/>
      <c r="C18" s="92">
        <f>SUM(D19)</f>
        <v>0</v>
      </c>
      <c r="D18" s="92">
        <f t="shared" si="1"/>
        <v>0</v>
      </c>
      <c r="E18" s="92"/>
      <c r="F18" s="33" t="s">
        <v>8</v>
      </c>
      <c r="G18" s="5"/>
      <c r="H18" s="10"/>
    </row>
    <row r="19" spans="1:10" s="5" customFormat="1" x14ac:dyDescent="0.2">
      <c r="A19" s="32"/>
      <c r="B19" s="95"/>
      <c r="C19" s="96"/>
      <c r="D19" s="96">
        <f t="shared" si="1"/>
        <v>0</v>
      </c>
      <c r="E19" s="96"/>
      <c r="F19" s="33"/>
      <c r="G19" s="10"/>
      <c r="H19" s="10"/>
    </row>
    <row r="20" spans="1:10" x14ac:dyDescent="0.2">
      <c r="A20" s="29" t="s">
        <v>42</v>
      </c>
      <c r="B20" s="86"/>
      <c r="C20" s="85">
        <f>SUM(D21)</f>
        <v>0</v>
      </c>
      <c r="D20" s="92">
        <f t="shared" si="1"/>
        <v>0</v>
      </c>
      <c r="E20" s="85"/>
      <c r="F20" s="35" t="s">
        <v>8</v>
      </c>
      <c r="G20" s="10"/>
      <c r="H20" s="10"/>
      <c r="J20" s="5"/>
    </row>
    <row r="21" spans="1:10" s="5" customFormat="1" x14ac:dyDescent="0.2">
      <c r="A21" s="30"/>
      <c r="B21" s="95"/>
      <c r="C21" s="96"/>
      <c r="D21" s="96">
        <f t="shared" si="1"/>
        <v>0</v>
      </c>
      <c r="E21" s="96"/>
      <c r="F21" s="33"/>
      <c r="G21" s="10"/>
      <c r="H21" s="10"/>
    </row>
    <row r="22" spans="1:10" x14ac:dyDescent="0.2">
      <c r="A22" s="29" t="s">
        <v>36</v>
      </c>
      <c r="B22" s="91"/>
      <c r="C22" s="92">
        <f>SUM(D23)</f>
        <v>0</v>
      </c>
      <c r="D22" s="92">
        <f t="shared" si="1"/>
        <v>0</v>
      </c>
      <c r="E22" s="92"/>
      <c r="F22" s="33" t="s">
        <v>8</v>
      </c>
      <c r="G22" s="5"/>
      <c r="H22" s="8"/>
    </row>
    <row r="23" spans="1:10" s="5" customFormat="1" x14ac:dyDescent="0.2">
      <c r="A23" s="30"/>
      <c r="B23" s="93"/>
      <c r="C23" s="94"/>
      <c r="D23" s="96">
        <f t="shared" si="1"/>
        <v>0</v>
      </c>
      <c r="E23" s="94"/>
      <c r="F23" s="33"/>
      <c r="G23" s="10"/>
      <c r="H23" s="10"/>
    </row>
    <row r="24" spans="1:10" x14ac:dyDescent="0.2">
      <c r="A24" s="29" t="s">
        <v>13</v>
      </c>
      <c r="B24" s="91"/>
      <c r="C24" s="92">
        <f>SUM(D25)</f>
        <v>0</v>
      </c>
      <c r="D24" s="92">
        <f t="shared" si="1"/>
        <v>0</v>
      </c>
      <c r="E24" s="92"/>
      <c r="F24" s="33" t="s">
        <v>8</v>
      </c>
      <c r="G24" s="5"/>
      <c r="H24" s="8"/>
    </row>
    <row r="25" spans="1:10" s="5" customFormat="1" x14ac:dyDescent="0.2">
      <c r="A25" s="30"/>
      <c r="B25" s="93"/>
      <c r="C25" s="94"/>
      <c r="D25" s="96">
        <f t="shared" si="1"/>
        <v>0</v>
      </c>
      <c r="E25" s="94"/>
      <c r="F25" s="33"/>
      <c r="G25" s="10"/>
      <c r="H25" s="10"/>
    </row>
    <row r="26" spans="1:10" x14ac:dyDescent="0.2">
      <c r="A26" s="31" t="s">
        <v>40</v>
      </c>
      <c r="B26" s="91"/>
      <c r="C26" s="92">
        <f>SUM(D27)</f>
        <v>0</v>
      </c>
      <c r="D26" s="92">
        <f t="shared" si="1"/>
        <v>0</v>
      </c>
      <c r="E26" s="92"/>
      <c r="F26" s="33" t="s">
        <v>8</v>
      </c>
      <c r="G26" s="5"/>
      <c r="H26" s="10"/>
    </row>
    <row r="27" spans="1:10" s="5" customFormat="1" x14ac:dyDescent="0.2">
      <c r="A27" s="32"/>
      <c r="B27" s="95"/>
      <c r="C27" s="96"/>
      <c r="D27" s="96">
        <f t="shared" si="1"/>
        <v>0</v>
      </c>
      <c r="E27" s="96"/>
      <c r="F27" s="33"/>
      <c r="G27" s="10"/>
      <c r="H27" s="10"/>
    </row>
    <row r="28" spans="1:10" x14ac:dyDescent="0.2">
      <c r="A28" s="97" t="s">
        <v>39</v>
      </c>
      <c r="B28" s="98"/>
      <c r="C28" s="87">
        <f>SUM(D29)</f>
        <v>0</v>
      </c>
      <c r="D28" s="102">
        <f t="shared" si="1"/>
        <v>0</v>
      </c>
      <c r="E28" s="87"/>
      <c r="F28" s="105" t="s">
        <v>8</v>
      </c>
      <c r="G28" s="10"/>
      <c r="H28" s="10"/>
      <c r="J28" s="5"/>
    </row>
    <row r="29" spans="1:10" x14ac:dyDescent="0.2">
      <c r="A29" s="99"/>
      <c r="B29" s="100"/>
      <c r="C29" s="101"/>
      <c r="D29" s="101">
        <f t="shared" si="1"/>
        <v>0</v>
      </c>
      <c r="E29" s="101"/>
      <c r="F29" s="106"/>
      <c r="G29" s="10"/>
      <c r="H29" s="10"/>
      <c r="J29" s="5"/>
    </row>
    <row r="30" spans="1:10" customFormat="1" x14ac:dyDescent="0.2">
      <c r="A30" s="1"/>
      <c r="B30" s="1"/>
      <c r="C30" s="1"/>
      <c r="D30" s="21"/>
      <c r="E30" s="1"/>
      <c r="F30" s="1"/>
      <c r="G30" s="1"/>
      <c r="H30" s="1"/>
      <c r="I30" s="1"/>
      <c r="J30" s="1"/>
    </row>
    <row r="31" spans="1:10" s="43" customFormat="1" x14ac:dyDescent="0.2">
      <c r="A31" s="27" t="s">
        <v>22</v>
      </c>
      <c r="B31" s="34"/>
      <c r="C31" s="38"/>
      <c r="D31" s="50">
        <f>SUM(D5,D8,D10,D12,D14,D16,D18,D20,D22,D24,D26,D28)</f>
        <v>2000</v>
      </c>
      <c r="E31" s="9"/>
      <c r="F31" s="9"/>
      <c r="G31"/>
      <c r="H31"/>
      <c r="I31"/>
      <c r="J31"/>
    </row>
    <row r="32" spans="1:10" x14ac:dyDescent="0.2">
      <c r="A32" s="39"/>
      <c r="B32" s="40"/>
      <c r="C32" s="41"/>
      <c r="D32" s="55"/>
      <c r="E32" s="40"/>
      <c r="F32" s="40"/>
      <c r="G32" s="43"/>
      <c r="H32" s="43"/>
      <c r="I32" s="43"/>
      <c r="J32" s="43"/>
    </row>
    <row r="33" spans="1:10" x14ac:dyDescent="0.2">
      <c r="A33" s="28" t="s">
        <v>12</v>
      </c>
      <c r="B33" s="27"/>
      <c r="C33" s="27"/>
      <c r="D33" s="56"/>
    </row>
    <row r="34" spans="1:10" x14ac:dyDescent="0.2">
      <c r="A34" s="39"/>
      <c r="B34" s="40"/>
      <c r="C34" s="41"/>
      <c r="D34" s="42"/>
      <c r="E34" s="40"/>
      <c r="F34" s="40"/>
      <c r="G34" s="43"/>
      <c r="H34" s="43"/>
      <c r="I34" s="43"/>
      <c r="J34" s="43"/>
    </row>
  </sheetData>
  <mergeCells count="1">
    <mergeCell ref="G6:J6"/>
  </mergeCells>
  <conditionalFormatting sqref="D17:E17 H33 D29:G30">
    <cfRule type="expression" dxfId="48" priority="8">
      <formula>IF(#REF!="No",TRUE)</formula>
    </cfRule>
  </conditionalFormatting>
  <conditionalFormatting sqref="D15 D24">
    <cfRule type="expression" dxfId="47" priority="7">
      <formula>IF(#REF!="No",TRUE)</formula>
    </cfRule>
  </conditionalFormatting>
  <conditionalFormatting sqref="D16">
    <cfRule type="expression" dxfId="46" priority="6">
      <formula>IF(#REF!="No",TRUE)</formula>
    </cfRule>
  </conditionalFormatting>
  <conditionalFormatting sqref="D18:D19">
    <cfRule type="expression" dxfId="45" priority="5">
      <formula>IF(#REF!="No",TRUE)</formula>
    </cfRule>
  </conditionalFormatting>
  <conditionalFormatting sqref="D20:D21">
    <cfRule type="expression" dxfId="44" priority="4">
      <formula>IF(#REF!="No",TRUE)</formula>
    </cfRule>
  </conditionalFormatting>
  <conditionalFormatting sqref="D23">
    <cfRule type="expression" dxfId="43" priority="2">
      <formula>IF(#REF!="No",TRUE)</formula>
    </cfRule>
  </conditionalFormatting>
  <conditionalFormatting sqref="D28:F28">
    <cfRule type="expression" dxfId="42" priority="1">
      <formula>IF(#REF!="No",TRUE)</formula>
    </cfRule>
  </conditionalFormatting>
  <conditionalFormatting sqref="D34:H34">
    <cfRule type="expression" dxfId="41" priority="12">
      <formula>IF(#REF!="No",TRUE)</formula>
    </cfRule>
  </conditionalFormatting>
  <conditionalFormatting sqref="D22">
    <cfRule type="expression" dxfId="40" priority="3">
      <formula>IF(#REF!="No",TRUE)</formula>
    </cfRule>
  </conditionalFormatting>
  <conditionalFormatting sqref="D26 G6:G25 G28 H28:H32 D27:G27 D31:G33">
    <cfRule type="expression" dxfId="39" priority="11">
      <formula>IF(#REF!="No",TRUE)</formula>
    </cfRule>
  </conditionalFormatting>
  <conditionalFormatting sqref="E26 E15:E16 G26 D25:F25 D6:F10 F12:F17">
    <cfRule type="expression" dxfId="38" priority="10">
      <formula>IF(#REF!="No",TRUE)</formula>
    </cfRule>
  </conditionalFormatting>
  <conditionalFormatting sqref="E18:F24 D11:F11 D12:E13">
    <cfRule type="expression" dxfId="37" priority="9">
      <formula>IF(#REF!="No",TRUE)</formula>
    </cfRule>
  </conditionalFormatting>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4"/>
  <sheetViews>
    <sheetView zoomScale="92" workbookViewId="0">
      <selection activeCell="F5" sqref="F5"/>
    </sheetView>
  </sheetViews>
  <sheetFormatPr baseColWidth="10" defaultColWidth="8.33203125" defaultRowHeight="15" x14ac:dyDescent="0.2"/>
  <cols>
    <col min="1" max="1" width="61.1640625" style="1" bestFit="1" customWidth="1"/>
    <col min="2" max="2" width="7.1640625" style="1" bestFit="1" customWidth="1"/>
    <col min="3" max="3" width="17" style="52" customWidth="1"/>
    <col min="4" max="4" width="16.33203125" style="52" customWidth="1"/>
    <col min="5" max="5" width="14.33203125" style="1" customWidth="1"/>
    <col min="6" max="6" width="9.33203125" style="1" bestFit="1" customWidth="1"/>
    <col min="7" max="7" width="75.6640625" style="1" customWidth="1"/>
    <col min="8" max="8" width="8.33203125" style="1" customWidth="1"/>
    <col min="9" max="16384" width="8.33203125" style="1"/>
  </cols>
  <sheetData>
    <row r="2" spans="1:10" x14ac:dyDescent="0.2">
      <c r="A2" s="6" t="s">
        <v>31</v>
      </c>
    </row>
    <row r="3" spans="1:10" x14ac:dyDescent="0.2">
      <c r="A3" s="6"/>
      <c r="B3" s="7"/>
      <c r="C3" s="1"/>
      <c r="D3" s="1"/>
    </row>
    <row r="4" spans="1:10" ht="27" customHeight="1" x14ac:dyDescent="0.2">
      <c r="B4" s="36" t="s">
        <v>3</v>
      </c>
      <c r="C4" s="36" t="s">
        <v>2</v>
      </c>
      <c r="D4" s="36" t="s">
        <v>0</v>
      </c>
      <c r="E4" s="36" t="s">
        <v>6</v>
      </c>
      <c r="F4" s="36" t="s">
        <v>1</v>
      </c>
      <c r="G4" s="37" t="s">
        <v>7</v>
      </c>
      <c r="H4" s="4"/>
    </row>
    <row r="5" spans="1:10" x14ac:dyDescent="0.2">
      <c r="A5" s="29" t="s">
        <v>37</v>
      </c>
      <c r="B5" s="86"/>
      <c r="C5" s="85">
        <f>SUM(D6)</f>
        <v>2000</v>
      </c>
      <c r="D5" s="85">
        <f t="shared" ref="D5:D13" si="0">B5*C5</f>
        <v>0</v>
      </c>
      <c r="E5" s="87"/>
      <c r="F5" s="105" t="s">
        <v>9</v>
      </c>
      <c r="G5" s="10"/>
      <c r="H5" s="10"/>
      <c r="J5" s="5"/>
    </row>
    <row r="6" spans="1:10" s="5" customFormat="1" x14ac:dyDescent="0.2">
      <c r="A6" s="204" t="s">
        <v>131</v>
      </c>
      <c r="B6" s="205">
        <v>2</v>
      </c>
      <c r="C6" s="206">
        <v>1000</v>
      </c>
      <c r="D6" s="207">
        <f t="shared" si="0"/>
        <v>2000</v>
      </c>
      <c r="E6" s="208" t="s">
        <v>138</v>
      </c>
      <c r="F6" s="214"/>
      <c r="G6" s="243" t="s">
        <v>132</v>
      </c>
      <c r="H6" s="244"/>
      <c r="I6" s="244"/>
      <c r="J6" s="244"/>
    </row>
    <row r="7" spans="1:10" s="5" customFormat="1" x14ac:dyDescent="0.2">
      <c r="A7" s="210"/>
      <c r="B7" s="211"/>
      <c r="C7" s="212"/>
      <c r="D7" s="212"/>
      <c r="E7" s="213"/>
      <c r="F7" s="170"/>
      <c r="G7" s="103"/>
      <c r="H7" s="104"/>
      <c r="I7" s="104"/>
      <c r="J7" s="104"/>
    </row>
    <row r="8" spans="1:10" x14ac:dyDescent="0.2">
      <c r="A8" s="209" t="s">
        <v>33</v>
      </c>
      <c r="B8" s="86"/>
      <c r="C8" s="85">
        <f>SUM(D9)</f>
        <v>0</v>
      </c>
      <c r="D8" s="85">
        <f t="shared" si="0"/>
        <v>0</v>
      </c>
      <c r="E8" s="85"/>
      <c r="F8" s="35" t="s">
        <v>8</v>
      </c>
      <c r="G8" s="5"/>
      <c r="H8" s="8"/>
    </row>
    <row r="9" spans="1:10" s="5" customFormat="1" x14ac:dyDescent="0.2">
      <c r="A9" s="30"/>
      <c r="B9" s="93"/>
      <c r="C9" s="94"/>
      <c r="D9" s="94">
        <f t="shared" si="0"/>
        <v>0</v>
      </c>
      <c r="E9" s="94"/>
      <c r="F9" s="33"/>
      <c r="G9" s="10"/>
      <c r="H9" s="10"/>
    </row>
    <row r="10" spans="1:10" x14ac:dyDescent="0.2">
      <c r="A10" s="31" t="s">
        <v>41</v>
      </c>
      <c r="B10" s="91"/>
      <c r="C10" s="92">
        <f>SUM(D11)</f>
        <v>0</v>
      </c>
      <c r="D10" s="92">
        <f t="shared" si="0"/>
        <v>0</v>
      </c>
      <c r="E10" s="92"/>
      <c r="F10" s="33" t="s">
        <v>8</v>
      </c>
      <c r="G10" s="5"/>
      <c r="H10" s="10"/>
    </row>
    <row r="11" spans="1:10" s="5" customFormat="1" x14ac:dyDescent="0.2">
      <c r="A11" s="32"/>
      <c r="B11" s="95"/>
      <c r="C11" s="96"/>
      <c r="D11" s="96">
        <f t="shared" si="0"/>
        <v>0</v>
      </c>
      <c r="E11" s="96"/>
      <c r="F11" s="33"/>
      <c r="G11" s="10"/>
      <c r="H11" s="10"/>
    </row>
    <row r="12" spans="1:10" x14ac:dyDescent="0.2">
      <c r="A12" s="31" t="s">
        <v>38</v>
      </c>
      <c r="B12" s="91"/>
      <c r="C12" s="92">
        <f>SUM(D13)</f>
        <v>0</v>
      </c>
      <c r="D12" s="92">
        <f t="shared" si="0"/>
        <v>0</v>
      </c>
      <c r="E12" s="92"/>
      <c r="F12" s="33" t="s">
        <v>8</v>
      </c>
      <c r="G12" s="5"/>
      <c r="H12" s="10"/>
    </row>
    <row r="13" spans="1:10" s="5" customFormat="1" x14ac:dyDescent="0.2">
      <c r="A13" s="32"/>
      <c r="B13" s="95"/>
      <c r="C13" s="96"/>
      <c r="D13" s="96">
        <f t="shared" si="0"/>
        <v>0</v>
      </c>
      <c r="E13" s="96"/>
      <c r="F13" s="33"/>
      <c r="G13" s="10"/>
      <c r="H13" s="10"/>
    </row>
    <row r="14" spans="1:10" x14ac:dyDescent="0.2">
      <c r="A14" s="29" t="s">
        <v>39</v>
      </c>
      <c r="B14" s="86"/>
      <c r="C14" s="85">
        <f>SUM(D15)</f>
        <v>0</v>
      </c>
      <c r="D14" s="92">
        <f t="shared" ref="D14:D29" si="1">B14*C14</f>
        <v>0</v>
      </c>
      <c r="E14" s="85"/>
      <c r="F14" s="35" t="s">
        <v>8</v>
      </c>
      <c r="G14" s="10"/>
      <c r="H14" s="10"/>
      <c r="J14" s="5"/>
    </row>
    <row r="15" spans="1:10" s="5" customFormat="1" x14ac:dyDescent="0.2">
      <c r="A15" s="30"/>
      <c r="B15" s="95"/>
      <c r="C15" s="96"/>
      <c r="D15" s="96">
        <f t="shared" si="1"/>
        <v>0</v>
      </c>
      <c r="E15" s="96"/>
      <c r="F15" s="33"/>
      <c r="G15" s="10"/>
      <c r="H15" s="10"/>
    </row>
    <row r="16" spans="1:10" x14ac:dyDescent="0.2">
      <c r="A16" s="29" t="s">
        <v>34</v>
      </c>
      <c r="B16" s="91"/>
      <c r="C16" s="92">
        <f>SUM(D17)</f>
        <v>0</v>
      </c>
      <c r="D16" s="92">
        <f t="shared" si="1"/>
        <v>0</v>
      </c>
      <c r="E16" s="92"/>
      <c r="F16" s="33" t="s">
        <v>8</v>
      </c>
      <c r="G16" s="5"/>
      <c r="H16" s="8"/>
    </row>
    <row r="17" spans="1:10" s="5" customFormat="1" x14ac:dyDescent="0.2">
      <c r="A17" s="30"/>
      <c r="B17" s="93"/>
      <c r="C17" s="94"/>
      <c r="D17" s="96">
        <f t="shared" si="1"/>
        <v>0</v>
      </c>
      <c r="E17" s="94"/>
      <c r="F17" s="33"/>
      <c r="G17" s="10"/>
      <c r="H17" s="10"/>
    </row>
    <row r="18" spans="1:10" x14ac:dyDescent="0.2">
      <c r="A18" s="31" t="s">
        <v>35</v>
      </c>
      <c r="B18" s="91"/>
      <c r="C18" s="92">
        <f>SUM(D19)</f>
        <v>0</v>
      </c>
      <c r="D18" s="92">
        <f t="shared" si="1"/>
        <v>0</v>
      </c>
      <c r="E18" s="92"/>
      <c r="F18" s="33" t="s">
        <v>8</v>
      </c>
      <c r="G18" s="5"/>
      <c r="H18" s="10"/>
    </row>
    <row r="19" spans="1:10" s="5" customFormat="1" x14ac:dyDescent="0.2">
      <c r="A19" s="32"/>
      <c r="B19" s="95"/>
      <c r="C19" s="96"/>
      <c r="D19" s="96">
        <f t="shared" si="1"/>
        <v>0</v>
      </c>
      <c r="E19" s="96"/>
      <c r="F19" s="33"/>
      <c r="G19" s="10"/>
      <c r="H19" s="10"/>
    </row>
    <row r="20" spans="1:10" x14ac:dyDescent="0.2">
      <c r="A20" s="29" t="s">
        <v>42</v>
      </c>
      <c r="B20" s="86"/>
      <c r="C20" s="85">
        <f>SUM(D21)</f>
        <v>0</v>
      </c>
      <c r="D20" s="92">
        <f t="shared" si="1"/>
        <v>0</v>
      </c>
      <c r="E20" s="85"/>
      <c r="F20" s="35" t="s">
        <v>8</v>
      </c>
      <c r="G20" s="10"/>
      <c r="H20" s="10"/>
      <c r="J20" s="5"/>
    </row>
    <row r="21" spans="1:10" s="5" customFormat="1" x14ac:dyDescent="0.2">
      <c r="A21" s="30"/>
      <c r="B21" s="95"/>
      <c r="C21" s="96"/>
      <c r="D21" s="96">
        <f t="shared" si="1"/>
        <v>0</v>
      </c>
      <c r="E21" s="96"/>
      <c r="F21" s="33"/>
      <c r="G21" s="10"/>
      <c r="H21" s="10"/>
    </row>
    <row r="22" spans="1:10" x14ac:dyDescent="0.2">
      <c r="A22" s="29" t="s">
        <v>36</v>
      </c>
      <c r="B22" s="91"/>
      <c r="C22" s="92">
        <f>SUM(D23)</f>
        <v>0</v>
      </c>
      <c r="D22" s="92">
        <f t="shared" si="1"/>
        <v>0</v>
      </c>
      <c r="E22" s="92"/>
      <c r="F22" s="33" t="s">
        <v>8</v>
      </c>
      <c r="G22" s="5"/>
      <c r="H22" s="8"/>
    </row>
    <row r="23" spans="1:10" s="5" customFormat="1" x14ac:dyDescent="0.2">
      <c r="A23" s="30"/>
      <c r="B23" s="93"/>
      <c r="C23" s="94"/>
      <c r="D23" s="96">
        <f t="shared" si="1"/>
        <v>0</v>
      </c>
      <c r="E23" s="94"/>
      <c r="F23" s="33"/>
      <c r="G23" s="10"/>
      <c r="H23" s="10"/>
    </row>
    <row r="24" spans="1:10" x14ac:dyDescent="0.2">
      <c r="A24" s="29" t="s">
        <v>13</v>
      </c>
      <c r="B24" s="91"/>
      <c r="C24" s="92">
        <f>SUM(D25)</f>
        <v>0</v>
      </c>
      <c r="D24" s="92">
        <f t="shared" si="1"/>
        <v>0</v>
      </c>
      <c r="E24" s="92"/>
      <c r="F24" s="33" t="s">
        <v>8</v>
      </c>
      <c r="G24" s="5"/>
      <c r="H24" s="8"/>
    </row>
    <row r="25" spans="1:10" s="5" customFormat="1" x14ac:dyDescent="0.2">
      <c r="A25" s="30"/>
      <c r="B25" s="93"/>
      <c r="C25" s="94"/>
      <c r="D25" s="96">
        <f t="shared" si="1"/>
        <v>0</v>
      </c>
      <c r="E25" s="94"/>
      <c r="F25" s="33"/>
      <c r="G25" s="10"/>
      <c r="H25" s="10"/>
    </row>
    <row r="26" spans="1:10" x14ac:dyDescent="0.2">
      <c r="A26" s="31" t="s">
        <v>40</v>
      </c>
      <c r="B26" s="91"/>
      <c r="C26" s="92">
        <f>SUM(D27)</f>
        <v>0</v>
      </c>
      <c r="D26" s="92">
        <f t="shared" si="1"/>
        <v>0</v>
      </c>
      <c r="E26" s="92"/>
      <c r="F26" s="33" t="s">
        <v>8</v>
      </c>
      <c r="G26" s="5"/>
      <c r="H26" s="10"/>
    </row>
    <row r="27" spans="1:10" x14ac:dyDescent="0.2">
      <c r="A27" s="32"/>
      <c r="B27" s="95"/>
      <c r="C27" s="96"/>
      <c r="D27" s="96">
        <f t="shared" si="1"/>
        <v>0</v>
      </c>
      <c r="E27" s="96"/>
      <c r="F27" s="33"/>
      <c r="G27" s="10"/>
      <c r="H27" s="10"/>
      <c r="I27" s="5"/>
      <c r="J27" s="5"/>
    </row>
    <row r="28" spans="1:10" s="5" customFormat="1" x14ac:dyDescent="0.2">
      <c r="A28" s="97" t="s">
        <v>39</v>
      </c>
      <c r="B28" s="98"/>
      <c r="C28" s="87">
        <f>SUM(D29)</f>
        <v>0</v>
      </c>
      <c r="D28" s="102">
        <f t="shared" si="1"/>
        <v>0</v>
      </c>
      <c r="E28" s="87"/>
      <c r="F28" s="105" t="s">
        <v>8</v>
      </c>
      <c r="G28" s="10"/>
      <c r="H28" s="10"/>
      <c r="I28" s="1"/>
    </row>
    <row r="29" spans="1:10" x14ac:dyDescent="0.2">
      <c r="A29" s="99"/>
      <c r="B29" s="100"/>
      <c r="C29" s="101"/>
      <c r="D29" s="101">
        <f t="shared" si="1"/>
        <v>0</v>
      </c>
      <c r="E29" s="101"/>
      <c r="F29" s="106"/>
      <c r="G29" s="10"/>
      <c r="H29" s="10"/>
      <c r="J29" s="5"/>
    </row>
    <row r="30" spans="1:10" x14ac:dyDescent="0.2">
      <c r="C30" s="1"/>
      <c r="D30" s="21"/>
    </row>
    <row r="31" spans="1:10" customFormat="1" x14ac:dyDescent="0.2">
      <c r="A31" s="27" t="s">
        <v>22</v>
      </c>
      <c r="B31" s="34"/>
      <c r="C31" s="38"/>
      <c r="D31" s="50">
        <f>SUM(D5,D8,D10,D12,D14,D16,D18,D20,D22,D24,D26,D28)</f>
        <v>0</v>
      </c>
      <c r="E31" s="9"/>
      <c r="F31" s="9"/>
    </row>
    <row r="32" spans="1:10" s="43" customFormat="1" x14ac:dyDescent="0.2">
      <c r="A32" s="39"/>
      <c r="B32" s="40"/>
      <c r="C32" s="41"/>
      <c r="D32" s="55"/>
      <c r="E32" s="40"/>
      <c r="F32" s="40"/>
    </row>
    <row r="33" spans="1:10" x14ac:dyDescent="0.2">
      <c r="A33" s="28" t="s">
        <v>12</v>
      </c>
      <c r="B33" s="27"/>
      <c r="C33" s="27"/>
      <c r="D33" s="56"/>
    </row>
    <row r="34" spans="1:10" x14ac:dyDescent="0.2">
      <c r="A34" s="39"/>
      <c r="B34" s="40"/>
      <c r="C34" s="41"/>
      <c r="D34" s="42"/>
      <c r="E34" s="40"/>
      <c r="F34" s="40"/>
      <c r="G34" s="43"/>
      <c r="H34" s="43"/>
      <c r="I34" s="43"/>
      <c r="J34" s="43"/>
    </row>
  </sheetData>
  <mergeCells count="1">
    <mergeCell ref="G6:J6"/>
  </mergeCells>
  <conditionalFormatting sqref="D35:H35">
    <cfRule type="expression" dxfId="36" priority="23">
      <formula>IF(#REF!="No",TRUE)</formula>
    </cfRule>
  </conditionalFormatting>
  <conditionalFormatting sqref="E26 E15:E16 G26 D25:F25 D6:F10 F12:F17">
    <cfRule type="expression" dxfId="35" priority="10">
      <formula>IF(#REF!="No",TRUE)</formula>
    </cfRule>
  </conditionalFormatting>
  <conditionalFormatting sqref="E18:F24 D11:F11 D12:E13">
    <cfRule type="expression" dxfId="34" priority="9">
      <formula>IF(#REF!="No",TRUE)</formula>
    </cfRule>
  </conditionalFormatting>
  <conditionalFormatting sqref="D17:E17 H33 D29:G30">
    <cfRule type="expression" dxfId="33" priority="8">
      <formula>IF(#REF!="No",TRUE)</formula>
    </cfRule>
  </conditionalFormatting>
  <conditionalFormatting sqref="D15 D24">
    <cfRule type="expression" dxfId="32" priority="7">
      <formula>IF(#REF!="No",TRUE)</formula>
    </cfRule>
  </conditionalFormatting>
  <conditionalFormatting sqref="D16">
    <cfRule type="expression" dxfId="31" priority="6">
      <formula>IF(#REF!="No",TRUE)</formula>
    </cfRule>
  </conditionalFormatting>
  <conditionalFormatting sqref="D18:D19">
    <cfRule type="expression" dxfId="30" priority="5">
      <formula>IF(#REF!="No",TRUE)</formula>
    </cfRule>
  </conditionalFormatting>
  <conditionalFormatting sqref="D20:D21">
    <cfRule type="expression" dxfId="29" priority="4">
      <formula>IF(#REF!="No",TRUE)</formula>
    </cfRule>
  </conditionalFormatting>
  <conditionalFormatting sqref="D22">
    <cfRule type="expression" dxfId="28" priority="3">
      <formula>IF(#REF!="No",TRUE)</formula>
    </cfRule>
  </conditionalFormatting>
  <conditionalFormatting sqref="D23">
    <cfRule type="expression" dxfId="27" priority="2">
      <formula>IF(#REF!="No",TRUE)</formula>
    </cfRule>
  </conditionalFormatting>
  <conditionalFormatting sqref="D28:F28">
    <cfRule type="expression" dxfId="26" priority="1">
      <formula>IF(#REF!="No",TRUE)</formula>
    </cfRule>
  </conditionalFormatting>
  <conditionalFormatting sqref="D34:H34">
    <cfRule type="expression" dxfId="25" priority="12">
      <formula>IF(#REF!="No",TRUE)</formula>
    </cfRule>
  </conditionalFormatting>
  <conditionalFormatting sqref="D26 G6:G25 G28 H28:H32 D27:G27 D31:G33">
    <cfRule type="expression" dxfId="24" priority="11">
      <formula>IF(#REF!="No",TRUE)</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3"/>
  <sheetViews>
    <sheetView workbookViewId="0">
      <selection activeCell="F28" sqref="F28"/>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32</v>
      </c>
    </row>
    <row r="3" spans="1:10" x14ac:dyDescent="0.2">
      <c r="A3" s="6"/>
      <c r="B3" s="7"/>
    </row>
    <row r="4" spans="1:10" ht="27" customHeight="1" x14ac:dyDescent="0.2">
      <c r="B4" s="36" t="s">
        <v>3</v>
      </c>
      <c r="C4" s="36" t="s">
        <v>2</v>
      </c>
      <c r="D4" s="36" t="s">
        <v>0</v>
      </c>
      <c r="E4" s="36" t="s">
        <v>6</v>
      </c>
      <c r="F4" s="36" t="s">
        <v>1</v>
      </c>
      <c r="G4" s="37" t="s">
        <v>7</v>
      </c>
      <c r="H4" s="4"/>
    </row>
    <row r="5" spans="1:10" x14ac:dyDescent="0.2">
      <c r="A5" s="29" t="s">
        <v>37</v>
      </c>
      <c r="B5" s="86"/>
      <c r="C5" s="85">
        <f>SUM(D6)</f>
        <v>0</v>
      </c>
      <c r="D5" s="85">
        <f t="shared" ref="D5:D12" si="0">B5*C5</f>
        <v>0</v>
      </c>
      <c r="E5" s="87"/>
      <c r="F5" s="105" t="s">
        <v>8</v>
      </c>
      <c r="G5" s="10"/>
      <c r="H5" s="10"/>
      <c r="J5" s="5"/>
    </row>
    <row r="6" spans="1:10" s="5" customFormat="1" x14ac:dyDescent="0.2">
      <c r="A6" s="58"/>
      <c r="B6" s="59"/>
      <c r="C6" s="88"/>
      <c r="D6" s="89">
        <f t="shared" si="0"/>
        <v>0</v>
      </c>
      <c r="E6" s="90"/>
      <c r="F6" s="106" t="s">
        <v>8</v>
      </c>
      <c r="G6" s="243"/>
      <c r="H6" s="244"/>
      <c r="I6" s="244"/>
      <c r="J6" s="244"/>
    </row>
    <row r="7" spans="1:10" x14ac:dyDescent="0.2">
      <c r="A7" s="29" t="s">
        <v>33</v>
      </c>
      <c r="B7" s="91"/>
      <c r="C7" s="92">
        <f>SUM(D8)</f>
        <v>0</v>
      </c>
      <c r="D7" s="92">
        <f t="shared" si="0"/>
        <v>0</v>
      </c>
      <c r="E7" s="92"/>
      <c r="F7" s="35" t="s">
        <v>8</v>
      </c>
      <c r="G7" s="5"/>
      <c r="H7" s="8"/>
    </row>
    <row r="8" spans="1:10" s="5" customFormat="1" x14ac:dyDescent="0.2">
      <c r="A8" s="30"/>
      <c r="B8" s="93"/>
      <c r="C8" s="94"/>
      <c r="D8" s="94">
        <f t="shared" si="0"/>
        <v>0</v>
      </c>
      <c r="E8" s="94"/>
      <c r="F8" s="33"/>
      <c r="G8" s="10"/>
      <c r="H8" s="10"/>
    </row>
    <row r="9" spans="1:10" x14ac:dyDescent="0.2">
      <c r="A9" s="31" t="s">
        <v>41</v>
      </c>
      <c r="B9" s="91"/>
      <c r="C9" s="92">
        <f>SUM(D10)</f>
        <v>0</v>
      </c>
      <c r="D9" s="92">
        <f t="shared" si="0"/>
        <v>0</v>
      </c>
      <c r="E9" s="92"/>
      <c r="F9" s="33" t="s">
        <v>8</v>
      </c>
      <c r="G9" s="5"/>
      <c r="H9" s="10"/>
    </row>
    <row r="10" spans="1:10" s="5" customFormat="1" x14ac:dyDescent="0.2">
      <c r="A10" s="32"/>
      <c r="B10" s="95"/>
      <c r="C10" s="96"/>
      <c r="D10" s="96">
        <f t="shared" si="0"/>
        <v>0</v>
      </c>
      <c r="E10" s="96"/>
      <c r="F10" s="33"/>
      <c r="G10" s="10"/>
      <c r="H10" s="10"/>
    </row>
    <row r="11" spans="1:10" x14ac:dyDescent="0.2">
      <c r="A11" s="31" t="s">
        <v>38</v>
      </c>
      <c r="B11" s="91"/>
      <c r="C11" s="92">
        <f>SUM(D12)</f>
        <v>0</v>
      </c>
      <c r="D11" s="92">
        <f t="shared" si="0"/>
        <v>0</v>
      </c>
      <c r="E11" s="92"/>
      <c r="F11" s="33" t="s">
        <v>8</v>
      </c>
      <c r="G11" s="5"/>
      <c r="H11" s="10"/>
    </row>
    <row r="12" spans="1:10" s="5" customFormat="1" x14ac:dyDescent="0.2">
      <c r="A12" s="32"/>
      <c r="B12" s="95"/>
      <c r="C12" s="96"/>
      <c r="D12" s="96">
        <f t="shared" si="0"/>
        <v>0</v>
      </c>
      <c r="E12" s="96"/>
      <c r="F12" s="33"/>
      <c r="G12" s="10"/>
      <c r="H12" s="10"/>
    </row>
    <row r="13" spans="1:10" x14ac:dyDescent="0.2">
      <c r="A13" s="29" t="s">
        <v>39</v>
      </c>
      <c r="B13" s="86"/>
      <c r="C13" s="85">
        <f>SUM(D14)</f>
        <v>0</v>
      </c>
      <c r="D13" s="92">
        <f t="shared" ref="D13:D28" si="1">B13*C13</f>
        <v>0</v>
      </c>
      <c r="E13" s="85"/>
      <c r="F13" s="35" t="s">
        <v>8</v>
      </c>
      <c r="G13" s="10"/>
      <c r="H13" s="10"/>
      <c r="J13" s="5"/>
    </row>
    <row r="14" spans="1:10" s="5" customFormat="1" x14ac:dyDescent="0.2">
      <c r="A14" s="30"/>
      <c r="B14" s="95"/>
      <c r="C14" s="96"/>
      <c r="D14" s="96">
        <f t="shared" si="1"/>
        <v>0</v>
      </c>
      <c r="E14" s="96"/>
      <c r="F14" s="33"/>
      <c r="G14" s="10"/>
      <c r="H14" s="10"/>
    </row>
    <row r="15" spans="1:10" x14ac:dyDescent="0.2">
      <c r="A15" s="29" t="s">
        <v>34</v>
      </c>
      <c r="B15" s="91"/>
      <c r="C15" s="92">
        <f>SUM(D16)</f>
        <v>0</v>
      </c>
      <c r="D15" s="92">
        <f t="shared" si="1"/>
        <v>0</v>
      </c>
      <c r="E15" s="92"/>
      <c r="F15" s="33" t="s">
        <v>8</v>
      </c>
      <c r="G15" s="5"/>
      <c r="H15" s="8"/>
    </row>
    <row r="16" spans="1:10" s="5" customFormat="1" x14ac:dyDescent="0.2">
      <c r="A16" s="30"/>
      <c r="B16" s="93"/>
      <c r="C16" s="94"/>
      <c r="D16" s="96">
        <f t="shared" si="1"/>
        <v>0</v>
      </c>
      <c r="E16" s="94"/>
      <c r="F16" s="33"/>
      <c r="G16" s="10"/>
      <c r="H16" s="10"/>
    </row>
    <row r="17" spans="1:10" x14ac:dyDescent="0.2">
      <c r="A17" s="31" t="s">
        <v>35</v>
      </c>
      <c r="B17" s="91"/>
      <c r="C17" s="92">
        <f>SUM(D18)</f>
        <v>0</v>
      </c>
      <c r="D17" s="92">
        <f t="shared" si="1"/>
        <v>0</v>
      </c>
      <c r="E17" s="92"/>
      <c r="F17" s="33" t="s">
        <v>8</v>
      </c>
      <c r="G17" s="5"/>
      <c r="H17" s="10"/>
    </row>
    <row r="18" spans="1:10" s="5" customFormat="1" x14ac:dyDescent="0.2">
      <c r="A18" s="32"/>
      <c r="B18" s="95"/>
      <c r="C18" s="96"/>
      <c r="D18" s="96">
        <f t="shared" si="1"/>
        <v>0</v>
      </c>
      <c r="E18" s="96"/>
      <c r="F18" s="33"/>
      <c r="G18" s="10"/>
      <c r="H18" s="10"/>
    </row>
    <row r="19" spans="1:10" x14ac:dyDescent="0.2">
      <c r="A19" s="29" t="s">
        <v>42</v>
      </c>
      <c r="B19" s="86"/>
      <c r="C19" s="85">
        <f>SUM(D20)</f>
        <v>0</v>
      </c>
      <c r="D19" s="92">
        <f t="shared" si="1"/>
        <v>0</v>
      </c>
      <c r="E19" s="85"/>
      <c r="F19" s="35" t="s">
        <v>8</v>
      </c>
      <c r="G19" s="10"/>
      <c r="H19" s="10"/>
      <c r="J19" s="5"/>
    </row>
    <row r="20" spans="1:10" s="5" customFormat="1" x14ac:dyDescent="0.2">
      <c r="A20" s="30"/>
      <c r="B20" s="95"/>
      <c r="C20" s="96"/>
      <c r="D20" s="96">
        <f t="shared" si="1"/>
        <v>0</v>
      </c>
      <c r="E20" s="96"/>
      <c r="F20" s="33"/>
      <c r="G20" s="10"/>
      <c r="H20" s="10"/>
    </row>
    <row r="21" spans="1:10" x14ac:dyDescent="0.2">
      <c r="A21" s="29" t="s">
        <v>36</v>
      </c>
      <c r="B21" s="91"/>
      <c r="C21" s="92">
        <f>SUM(D22)</f>
        <v>0</v>
      </c>
      <c r="D21" s="92">
        <f t="shared" si="1"/>
        <v>0</v>
      </c>
      <c r="E21" s="92"/>
      <c r="F21" s="33" t="s">
        <v>8</v>
      </c>
      <c r="G21" s="5"/>
      <c r="H21" s="8"/>
    </row>
    <row r="22" spans="1:10" s="5" customFormat="1" x14ac:dyDescent="0.2">
      <c r="A22" s="30"/>
      <c r="B22" s="93"/>
      <c r="C22" s="94"/>
      <c r="D22" s="96">
        <f t="shared" si="1"/>
        <v>0</v>
      </c>
      <c r="E22" s="94"/>
      <c r="F22" s="33"/>
      <c r="G22" s="10"/>
      <c r="H22" s="10"/>
    </row>
    <row r="23" spans="1:10" x14ac:dyDescent="0.2">
      <c r="A23" s="29" t="s">
        <v>13</v>
      </c>
      <c r="B23" s="91"/>
      <c r="C23" s="92">
        <f>SUM(D24)</f>
        <v>0</v>
      </c>
      <c r="D23" s="92">
        <f t="shared" si="1"/>
        <v>0</v>
      </c>
      <c r="E23" s="92"/>
      <c r="F23" s="33" t="s">
        <v>8</v>
      </c>
      <c r="G23" s="5"/>
      <c r="H23" s="8"/>
    </row>
    <row r="24" spans="1:10" s="5" customFormat="1" x14ac:dyDescent="0.2">
      <c r="A24" s="30"/>
      <c r="B24" s="93"/>
      <c r="C24" s="94"/>
      <c r="D24" s="96">
        <f t="shared" si="1"/>
        <v>0</v>
      </c>
      <c r="E24" s="94"/>
      <c r="F24" s="33"/>
      <c r="G24" s="10"/>
      <c r="H24" s="10"/>
    </row>
    <row r="25" spans="1:10" x14ac:dyDescent="0.2">
      <c r="A25" s="31" t="s">
        <v>40</v>
      </c>
      <c r="B25" s="91"/>
      <c r="C25" s="92">
        <f>SUM(D26)</f>
        <v>0</v>
      </c>
      <c r="D25" s="92">
        <f t="shared" si="1"/>
        <v>0</v>
      </c>
      <c r="E25" s="92"/>
      <c r="F25" s="33" t="s">
        <v>8</v>
      </c>
      <c r="G25" s="5"/>
      <c r="H25" s="10"/>
    </row>
    <row r="26" spans="1:10" s="5" customFormat="1" x14ac:dyDescent="0.2">
      <c r="A26" s="32"/>
      <c r="B26" s="95"/>
      <c r="C26" s="96"/>
      <c r="D26" s="96">
        <f t="shared" si="1"/>
        <v>0</v>
      </c>
      <c r="E26" s="96"/>
      <c r="F26" s="33"/>
      <c r="G26" s="10"/>
      <c r="H26" s="10"/>
    </row>
    <row r="27" spans="1:10" x14ac:dyDescent="0.2">
      <c r="A27" s="97" t="s">
        <v>39</v>
      </c>
      <c r="B27" s="98"/>
      <c r="C27" s="87">
        <f>SUM(D28)</f>
        <v>0</v>
      </c>
      <c r="D27" s="102">
        <f t="shared" si="1"/>
        <v>0</v>
      </c>
      <c r="E27" s="87"/>
      <c r="F27" s="105" t="s">
        <v>8</v>
      </c>
      <c r="G27" s="10"/>
      <c r="H27" s="10"/>
      <c r="J27" s="5"/>
    </row>
    <row r="28" spans="1:10" x14ac:dyDescent="0.2">
      <c r="A28" s="99"/>
      <c r="B28" s="100"/>
      <c r="C28" s="101"/>
      <c r="D28" s="101">
        <f t="shared" si="1"/>
        <v>0</v>
      </c>
      <c r="E28" s="101"/>
      <c r="F28" s="106"/>
      <c r="G28" s="10"/>
      <c r="H28" s="10"/>
      <c r="J28" s="5"/>
    </row>
    <row r="29" spans="1:10" customFormat="1" x14ac:dyDescent="0.2">
      <c r="A29" s="1"/>
      <c r="B29" s="1"/>
      <c r="C29" s="1"/>
      <c r="D29" s="21"/>
      <c r="E29" s="1"/>
      <c r="F29" s="1"/>
      <c r="G29" s="1"/>
      <c r="H29" s="1"/>
      <c r="I29" s="1"/>
      <c r="J29" s="1"/>
    </row>
    <row r="30" spans="1:10" s="43" customFormat="1" x14ac:dyDescent="0.2">
      <c r="A30" s="27" t="s">
        <v>22</v>
      </c>
      <c r="B30" s="34"/>
      <c r="C30" s="38"/>
      <c r="D30" s="50">
        <f>SUM(D5,D7,D9,D11,D13,D15,D17,D19,D21,D23,D25,D27)</f>
        <v>0</v>
      </c>
      <c r="E30" s="9"/>
      <c r="F30" s="9"/>
      <c r="G30"/>
      <c r="H30"/>
      <c r="I30"/>
      <c r="J30"/>
    </row>
    <row r="31" spans="1:10" x14ac:dyDescent="0.2">
      <c r="A31" s="39"/>
      <c r="B31" s="40"/>
      <c r="C31" s="41"/>
      <c r="D31" s="55"/>
      <c r="E31" s="40"/>
      <c r="F31" s="40"/>
      <c r="G31" s="43"/>
      <c r="H31" s="43"/>
      <c r="I31" s="43"/>
      <c r="J31" s="43"/>
    </row>
    <row r="32" spans="1:10" x14ac:dyDescent="0.2">
      <c r="A32" s="28" t="s">
        <v>12</v>
      </c>
      <c r="B32" s="27"/>
      <c r="C32" s="27"/>
      <c r="D32" s="56"/>
    </row>
    <row r="33" spans="1:10" x14ac:dyDescent="0.2">
      <c r="A33" s="39"/>
      <c r="B33" s="40"/>
      <c r="C33" s="41"/>
      <c r="D33" s="42"/>
      <c r="E33" s="40"/>
      <c r="F33" s="40"/>
      <c r="G33" s="43"/>
      <c r="H33" s="43"/>
      <c r="I33" s="43"/>
      <c r="J33" s="43"/>
    </row>
  </sheetData>
  <mergeCells count="1">
    <mergeCell ref="G6:J6"/>
  </mergeCells>
  <conditionalFormatting sqref="D16:E16 H32 D28:G29">
    <cfRule type="expression" dxfId="23" priority="8">
      <formula>IF(#REF!="No",TRUE)</formula>
    </cfRule>
  </conditionalFormatting>
  <conditionalFormatting sqref="D14 D23">
    <cfRule type="expression" dxfId="22" priority="7">
      <formula>IF(#REF!="No",TRUE)</formula>
    </cfRule>
  </conditionalFormatting>
  <conditionalFormatting sqref="D15">
    <cfRule type="expression" dxfId="21" priority="6">
      <formula>IF(#REF!="No",TRUE)</formula>
    </cfRule>
  </conditionalFormatting>
  <conditionalFormatting sqref="D17:D18">
    <cfRule type="expression" dxfId="20" priority="5">
      <formula>IF(#REF!="No",TRUE)</formula>
    </cfRule>
  </conditionalFormatting>
  <conditionalFormatting sqref="D19:D20">
    <cfRule type="expression" dxfId="19" priority="4">
      <formula>IF(#REF!="No",TRUE)</formula>
    </cfRule>
  </conditionalFormatting>
  <conditionalFormatting sqref="D21">
    <cfRule type="expression" dxfId="18" priority="3">
      <formula>IF(#REF!="No",TRUE)</formula>
    </cfRule>
  </conditionalFormatting>
  <conditionalFormatting sqref="D22">
    <cfRule type="expression" dxfId="17" priority="2">
      <formula>IF(#REF!="No",TRUE)</formula>
    </cfRule>
  </conditionalFormatting>
  <conditionalFormatting sqref="D27:F27">
    <cfRule type="expression" dxfId="16" priority="1">
      <formula>IF(#REF!="No",TRUE)</formula>
    </cfRule>
  </conditionalFormatting>
  <conditionalFormatting sqref="D33:H33">
    <cfRule type="expression" dxfId="15" priority="12">
      <formula>IF(#REF!="No",TRUE)</formula>
    </cfRule>
  </conditionalFormatting>
  <conditionalFormatting sqref="D25 G6:G24 G27 H27:H31 D26:G26 D30:G32">
    <cfRule type="expression" dxfId="14" priority="11">
      <formula>IF(#REF!="No",TRUE)</formula>
    </cfRule>
  </conditionalFormatting>
  <conditionalFormatting sqref="E25 E14:E15 G25 D24:F24 D6:F9 F11:F16">
    <cfRule type="expression" dxfId="13" priority="10">
      <formula>IF(#REF!="No",TRUE)</formula>
    </cfRule>
  </conditionalFormatting>
  <conditionalFormatting sqref="E17:F23 D10:F10 D11:E12">
    <cfRule type="expression" dxfId="12" priority="9">
      <formula>IF(#REF!="No",TRUE)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249977111117893"/>
  </sheetPr>
  <dimension ref="A2:J35"/>
  <sheetViews>
    <sheetView workbookViewId="0">
      <selection activeCell="G31" sqref="G31"/>
    </sheetView>
  </sheetViews>
  <sheetFormatPr baseColWidth="10" defaultColWidth="8.33203125" defaultRowHeight="15" x14ac:dyDescent="0.2"/>
  <cols>
    <col min="1" max="1" width="61.1640625" style="1" bestFit="1" customWidth="1"/>
    <col min="2" max="2" width="7.1640625" style="1" bestFit="1" customWidth="1"/>
    <col min="3" max="3" width="17" style="1" customWidth="1"/>
    <col min="4" max="4" width="16.33203125" style="1" customWidth="1"/>
    <col min="5" max="5" width="14.33203125" style="1" customWidth="1"/>
    <col min="6" max="6" width="9.33203125" style="1" bestFit="1" customWidth="1"/>
    <col min="7" max="7" width="45.1640625" style="1" customWidth="1"/>
    <col min="8" max="8" width="8.33203125" style="1" customWidth="1"/>
    <col min="9" max="16384" width="8.33203125" style="1"/>
  </cols>
  <sheetData>
    <row r="2" spans="1:10" x14ac:dyDescent="0.2">
      <c r="A2" s="6" t="s">
        <v>46</v>
      </c>
    </row>
    <row r="3" spans="1:10" x14ac:dyDescent="0.2">
      <c r="A3" s="6"/>
      <c r="B3" s="7"/>
    </row>
    <row r="4" spans="1:10" ht="27" customHeight="1" x14ac:dyDescent="0.2">
      <c r="B4" s="36" t="s">
        <v>3</v>
      </c>
      <c r="C4" s="36" t="s">
        <v>2</v>
      </c>
      <c r="D4" s="36" t="s">
        <v>0</v>
      </c>
      <c r="E4" s="36" t="s">
        <v>6</v>
      </c>
      <c r="F4" s="36" t="s">
        <v>1</v>
      </c>
      <c r="G4" s="37" t="s">
        <v>7</v>
      </c>
      <c r="H4" s="4"/>
    </row>
    <row r="5" spans="1:10" x14ac:dyDescent="0.2">
      <c r="A5" s="97" t="s">
        <v>37</v>
      </c>
      <c r="B5" s="98">
        <v>1</v>
      </c>
      <c r="C5" s="87">
        <f>SUM(D6)</f>
        <v>6000</v>
      </c>
      <c r="D5" s="87">
        <f t="shared" ref="D5:D13" si="0">B5*C5</f>
        <v>6000</v>
      </c>
      <c r="E5" s="87"/>
      <c r="F5" s="105" t="s">
        <v>8</v>
      </c>
      <c r="G5" s="10"/>
      <c r="H5" s="10"/>
      <c r="J5" s="5"/>
    </row>
    <row r="6" spans="1:10" x14ac:dyDescent="0.2">
      <c r="A6" s="167" t="s">
        <v>133</v>
      </c>
      <c r="B6" s="216">
        <f>5*3*4</f>
        <v>60</v>
      </c>
      <c r="C6" s="161">
        <v>100</v>
      </c>
      <c r="D6" s="161">
        <f>B6*C6</f>
        <v>6000</v>
      </c>
      <c r="E6" s="161" t="s">
        <v>137</v>
      </c>
      <c r="F6" s="170"/>
      <c r="G6" s="10" t="s">
        <v>134</v>
      </c>
      <c r="H6" s="10"/>
      <c r="J6" s="5"/>
    </row>
    <row r="7" spans="1:10" s="5" customFormat="1" x14ac:dyDescent="0.2">
      <c r="A7" s="215"/>
      <c r="B7" s="157"/>
      <c r="C7" s="158"/>
      <c r="D7" s="159">
        <f t="shared" si="0"/>
        <v>0</v>
      </c>
      <c r="E7" s="160"/>
      <c r="F7" s="169" t="s">
        <v>8</v>
      </c>
      <c r="G7" s="243"/>
      <c r="H7" s="244"/>
      <c r="I7" s="244"/>
      <c r="J7" s="244"/>
    </row>
    <row r="8" spans="1:10" x14ac:dyDescent="0.2">
      <c r="A8" s="29" t="s">
        <v>33</v>
      </c>
      <c r="B8" s="91"/>
      <c r="C8" s="92">
        <f>SUM(D9)</f>
        <v>0</v>
      </c>
      <c r="D8" s="92">
        <f t="shared" si="0"/>
        <v>0</v>
      </c>
      <c r="E8" s="92"/>
      <c r="F8" s="35" t="s">
        <v>8</v>
      </c>
      <c r="G8" s="5"/>
      <c r="H8" s="8"/>
    </row>
    <row r="9" spans="1:10" s="5" customFormat="1" x14ac:dyDescent="0.2">
      <c r="A9" s="30"/>
      <c r="B9" s="93"/>
      <c r="C9" s="94"/>
      <c r="D9" s="94">
        <f t="shared" si="0"/>
        <v>0</v>
      </c>
      <c r="E9" s="94"/>
      <c r="F9" s="33"/>
      <c r="G9" s="10"/>
      <c r="H9" s="10"/>
    </row>
    <row r="10" spans="1:10" x14ac:dyDescent="0.2">
      <c r="A10" s="31" t="s">
        <v>41</v>
      </c>
      <c r="B10" s="91"/>
      <c r="C10" s="92">
        <f>SUM(D11)</f>
        <v>0</v>
      </c>
      <c r="D10" s="92">
        <f t="shared" si="0"/>
        <v>0</v>
      </c>
      <c r="E10" s="92"/>
      <c r="F10" s="33" t="s">
        <v>8</v>
      </c>
      <c r="G10" s="5"/>
      <c r="H10" s="10"/>
    </row>
    <row r="11" spans="1:10" s="5" customFormat="1" x14ac:dyDescent="0.2">
      <c r="A11" s="32"/>
      <c r="B11" s="95"/>
      <c r="C11" s="96"/>
      <c r="D11" s="96">
        <f t="shared" si="0"/>
        <v>0</v>
      </c>
      <c r="E11" s="96"/>
      <c r="F11" s="33"/>
      <c r="G11" s="10"/>
      <c r="H11" s="10"/>
    </row>
    <row r="12" spans="1:10" x14ac:dyDescent="0.2">
      <c r="A12" s="31" t="s">
        <v>38</v>
      </c>
      <c r="B12" s="91"/>
      <c r="C12" s="92">
        <f>SUM(D13)</f>
        <v>0</v>
      </c>
      <c r="D12" s="92">
        <f t="shared" si="0"/>
        <v>0</v>
      </c>
      <c r="E12" s="92"/>
      <c r="F12" s="33" t="s">
        <v>8</v>
      </c>
      <c r="G12" s="5"/>
      <c r="H12" s="10"/>
    </row>
    <row r="13" spans="1:10" s="5" customFormat="1" x14ac:dyDescent="0.2">
      <c r="A13" s="32"/>
      <c r="B13" s="95"/>
      <c r="C13" s="96"/>
      <c r="D13" s="96">
        <f t="shared" si="0"/>
        <v>0</v>
      </c>
      <c r="E13" s="96"/>
      <c r="F13" s="33"/>
      <c r="G13" s="10"/>
      <c r="H13" s="10"/>
    </row>
    <row r="14" spans="1:10" x14ac:dyDescent="0.2">
      <c r="A14" s="29" t="s">
        <v>39</v>
      </c>
      <c r="B14" s="86"/>
      <c r="C14" s="85">
        <f>SUM(D15)</f>
        <v>0</v>
      </c>
      <c r="D14" s="92">
        <f t="shared" ref="D14:D30" si="1">B14*C14</f>
        <v>0</v>
      </c>
      <c r="E14" s="85"/>
      <c r="F14" s="35" t="s">
        <v>8</v>
      </c>
      <c r="G14" s="10"/>
      <c r="H14" s="10"/>
      <c r="J14" s="5"/>
    </row>
    <row r="15" spans="1:10" s="5" customFormat="1" x14ac:dyDescent="0.2">
      <c r="A15" s="30"/>
      <c r="B15" s="95"/>
      <c r="C15" s="96"/>
      <c r="D15" s="96">
        <f t="shared" si="1"/>
        <v>0</v>
      </c>
      <c r="E15" s="96"/>
      <c r="F15" s="33"/>
      <c r="G15" s="10"/>
      <c r="H15" s="10"/>
    </row>
    <row r="16" spans="1:10" x14ac:dyDescent="0.2">
      <c r="A16" s="29" t="s">
        <v>34</v>
      </c>
      <c r="B16" s="91"/>
      <c r="C16" s="92">
        <f>SUM(D17)</f>
        <v>0</v>
      </c>
      <c r="D16" s="92">
        <f t="shared" si="1"/>
        <v>0</v>
      </c>
      <c r="E16" s="92"/>
      <c r="F16" s="33" t="s">
        <v>8</v>
      </c>
      <c r="G16" s="5"/>
      <c r="H16" s="8"/>
    </row>
    <row r="17" spans="1:10" s="5" customFormat="1" x14ac:dyDescent="0.2">
      <c r="A17" s="30"/>
      <c r="B17" s="93"/>
      <c r="C17" s="94"/>
      <c r="D17" s="96">
        <f t="shared" si="1"/>
        <v>0</v>
      </c>
      <c r="E17" s="94"/>
      <c r="F17" s="33"/>
      <c r="G17" s="10"/>
      <c r="H17" s="10"/>
    </row>
    <row r="18" spans="1:10" x14ac:dyDescent="0.2">
      <c r="A18" s="31" t="s">
        <v>35</v>
      </c>
      <c r="B18" s="91">
        <v>1</v>
      </c>
      <c r="C18" s="92">
        <f>SUM(D19)</f>
        <v>1600</v>
      </c>
      <c r="D18" s="92">
        <f t="shared" si="1"/>
        <v>1600</v>
      </c>
      <c r="E18" s="92"/>
      <c r="F18" s="33" t="s">
        <v>8</v>
      </c>
      <c r="G18" s="5"/>
      <c r="H18" s="10"/>
    </row>
    <row r="19" spans="1:10" s="5" customFormat="1" x14ac:dyDescent="0.2">
      <c r="A19" s="32" t="s">
        <v>135</v>
      </c>
      <c r="B19" s="95">
        <f>20*4</f>
        <v>80</v>
      </c>
      <c r="C19" s="96">
        <v>20</v>
      </c>
      <c r="D19" s="96">
        <f t="shared" si="1"/>
        <v>1600</v>
      </c>
      <c r="E19" s="96" t="s">
        <v>142</v>
      </c>
      <c r="F19" s="33"/>
      <c r="G19" s="10" t="s">
        <v>136</v>
      </c>
      <c r="H19" s="10"/>
    </row>
    <row r="20" spans="1:10" s="5" customFormat="1" x14ac:dyDescent="0.2">
      <c r="A20" s="32"/>
      <c r="B20" s="176"/>
      <c r="C20" s="177"/>
      <c r="D20" s="96"/>
      <c r="E20" s="177"/>
      <c r="F20" s="35"/>
      <c r="G20" s="10"/>
      <c r="H20" s="10"/>
    </row>
    <row r="21" spans="1:10" x14ac:dyDescent="0.2">
      <c r="A21" s="29" t="s">
        <v>42</v>
      </c>
      <c r="B21" s="86"/>
      <c r="C21" s="85">
        <f>SUM(D22)</f>
        <v>0</v>
      </c>
      <c r="D21" s="92">
        <f t="shared" si="1"/>
        <v>0</v>
      </c>
      <c r="E21" s="85"/>
      <c r="F21" s="35" t="s">
        <v>8</v>
      </c>
      <c r="G21" s="10"/>
      <c r="H21" s="10"/>
      <c r="J21" s="5"/>
    </row>
    <row r="22" spans="1:10" s="5" customFormat="1" x14ac:dyDescent="0.2">
      <c r="A22" s="30"/>
      <c r="B22" s="95"/>
      <c r="C22" s="96"/>
      <c r="D22" s="96">
        <f t="shared" si="1"/>
        <v>0</v>
      </c>
      <c r="E22" s="96"/>
      <c r="F22" s="33"/>
      <c r="G22" s="10"/>
      <c r="H22" s="10"/>
    </row>
    <row r="23" spans="1:10" x14ac:dyDescent="0.2">
      <c r="A23" s="29" t="s">
        <v>36</v>
      </c>
      <c r="B23" s="91"/>
      <c r="C23" s="92">
        <f>SUM(D24)</f>
        <v>0</v>
      </c>
      <c r="D23" s="92">
        <f t="shared" si="1"/>
        <v>0</v>
      </c>
      <c r="E23" s="92"/>
      <c r="F23" s="33" t="s">
        <v>8</v>
      </c>
      <c r="G23" s="5"/>
      <c r="H23" s="8"/>
    </row>
    <row r="24" spans="1:10" s="5" customFormat="1" x14ac:dyDescent="0.2">
      <c r="A24" s="30"/>
      <c r="B24" s="93"/>
      <c r="C24" s="94"/>
      <c r="D24" s="96">
        <f t="shared" si="1"/>
        <v>0</v>
      </c>
      <c r="E24" s="94"/>
      <c r="F24" s="33"/>
      <c r="G24" s="10"/>
      <c r="H24" s="10"/>
    </row>
    <row r="25" spans="1:10" x14ac:dyDescent="0.2">
      <c r="A25" s="29" t="s">
        <v>13</v>
      </c>
      <c r="B25" s="91"/>
      <c r="C25" s="92">
        <f>SUM(D26)</f>
        <v>0</v>
      </c>
      <c r="D25" s="92">
        <f t="shared" si="1"/>
        <v>0</v>
      </c>
      <c r="E25" s="92"/>
      <c r="F25" s="33" t="s">
        <v>8</v>
      </c>
      <c r="G25" s="5"/>
      <c r="H25" s="8"/>
    </row>
    <row r="26" spans="1:10" s="5" customFormat="1" x14ac:dyDescent="0.2">
      <c r="A26" s="30"/>
      <c r="B26" s="93"/>
      <c r="C26" s="94"/>
      <c r="D26" s="96">
        <f t="shared" si="1"/>
        <v>0</v>
      </c>
      <c r="E26" s="94"/>
      <c r="F26" s="33"/>
      <c r="G26" s="10"/>
      <c r="H26" s="10"/>
    </row>
    <row r="27" spans="1:10" x14ac:dyDescent="0.2">
      <c r="A27" s="31" t="s">
        <v>40</v>
      </c>
      <c r="B27" s="91"/>
      <c r="C27" s="92">
        <f>SUM(D28)</f>
        <v>0</v>
      </c>
      <c r="D27" s="92">
        <f t="shared" si="1"/>
        <v>0</v>
      </c>
      <c r="E27" s="92"/>
      <c r="F27" s="33" t="s">
        <v>8</v>
      </c>
      <c r="G27" s="5"/>
      <c r="H27" s="10"/>
    </row>
    <row r="28" spans="1:10" s="5" customFormat="1" x14ac:dyDescent="0.2">
      <c r="A28" s="32"/>
      <c r="B28" s="95"/>
      <c r="C28" s="96"/>
      <c r="D28" s="96">
        <f t="shared" si="1"/>
        <v>0</v>
      </c>
      <c r="E28" s="96"/>
      <c r="F28" s="33"/>
      <c r="G28" s="10"/>
      <c r="H28" s="10"/>
    </row>
    <row r="29" spans="1:10" x14ac:dyDescent="0.2">
      <c r="A29" s="97" t="s">
        <v>39</v>
      </c>
      <c r="B29" s="98"/>
      <c r="C29" s="87">
        <f>SUM(D30)</f>
        <v>0</v>
      </c>
      <c r="D29" s="102">
        <f t="shared" si="1"/>
        <v>0</v>
      </c>
      <c r="E29" s="87"/>
      <c r="F29" s="105" t="s">
        <v>8</v>
      </c>
      <c r="G29" s="10"/>
      <c r="H29" s="10"/>
      <c r="J29" s="5"/>
    </row>
    <row r="30" spans="1:10" x14ac:dyDescent="0.2">
      <c r="A30" s="99"/>
      <c r="B30" s="100"/>
      <c r="C30" s="101"/>
      <c r="D30" s="101">
        <f t="shared" si="1"/>
        <v>0</v>
      </c>
      <c r="E30" s="101"/>
      <c r="F30" s="106"/>
      <c r="G30" s="10"/>
      <c r="H30" s="10"/>
      <c r="J30" s="5"/>
    </row>
    <row r="31" spans="1:10" customFormat="1" x14ac:dyDescent="0.2">
      <c r="A31" s="1"/>
      <c r="B31" s="1"/>
      <c r="C31" s="1"/>
      <c r="D31" s="21"/>
      <c r="E31" s="1"/>
      <c r="F31" s="1"/>
      <c r="G31" s="1"/>
      <c r="H31" s="1"/>
      <c r="I31" s="1"/>
      <c r="J31" s="1"/>
    </row>
    <row r="32" spans="1:10" s="43" customFormat="1" x14ac:dyDescent="0.2">
      <c r="A32" s="27" t="s">
        <v>22</v>
      </c>
      <c r="B32" s="34"/>
      <c r="C32" s="38"/>
      <c r="D32" s="50">
        <f>SUM(D5,D8,D10,D12,D14,D16,D18,D21,D23,D25,D27,D29)</f>
        <v>7600</v>
      </c>
      <c r="E32" s="9"/>
      <c r="F32" s="9"/>
      <c r="G32"/>
      <c r="H32"/>
      <c r="I32"/>
      <c r="J32"/>
    </row>
    <row r="33" spans="1:10" x14ac:dyDescent="0.2">
      <c r="A33" s="39"/>
      <c r="B33" s="40"/>
      <c r="C33" s="41"/>
      <c r="D33" s="55"/>
      <c r="E33" s="40"/>
      <c r="F33" s="40"/>
      <c r="G33" s="43"/>
      <c r="H33" s="43"/>
      <c r="I33" s="43"/>
      <c r="J33" s="43"/>
    </row>
    <row r="34" spans="1:10" x14ac:dyDescent="0.2">
      <c r="A34" s="28" t="s">
        <v>12</v>
      </c>
      <c r="B34" s="27"/>
      <c r="C34" s="27"/>
      <c r="D34" s="56"/>
    </row>
    <row r="35" spans="1:10" x14ac:dyDescent="0.2">
      <c r="A35" s="39"/>
      <c r="B35" s="40"/>
      <c r="C35" s="41"/>
      <c r="D35" s="42"/>
      <c r="E35" s="40"/>
      <c r="F35" s="40"/>
      <c r="G35" s="43"/>
      <c r="H35" s="43"/>
      <c r="I35" s="43"/>
      <c r="J35" s="43"/>
    </row>
  </sheetData>
  <mergeCells count="1">
    <mergeCell ref="G7:J7"/>
  </mergeCells>
  <conditionalFormatting sqref="D17:E17 H34 D30:G31">
    <cfRule type="expression" dxfId="11" priority="8">
      <formula>IF(#REF!="No",TRUE)</formula>
    </cfRule>
  </conditionalFormatting>
  <conditionalFormatting sqref="D15 D25">
    <cfRule type="expression" dxfId="10" priority="7">
      <formula>IF(#REF!="No",TRUE)</formula>
    </cfRule>
  </conditionalFormatting>
  <conditionalFormatting sqref="D16">
    <cfRule type="expression" dxfId="9" priority="6">
      <formula>IF(#REF!="No",TRUE)</formula>
    </cfRule>
  </conditionalFormatting>
  <conditionalFormatting sqref="D18:D20">
    <cfRule type="expression" dxfId="8" priority="5">
      <formula>IF(#REF!="No",TRUE)</formula>
    </cfRule>
  </conditionalFormatting>
  <conditionalFormatting sqref="D21:D22">
    <cfRule type="expression" dxfId="7" priority="4">
      <formula>IF(#REF!="No",TRUE)</formula>
    </cfRule>
  </conditionalFormatting>
  <conditionalFormatting sqref="D23">
    <cfRule type="expression" dxfId="6" priority="3">
      <formula>IF(#REF!="No",TRUE)</formula>
    </cfRule>
  </conditionalFormatting>
  <conditionalFormatting sqref="D24">
    <cfRule type="expression" dxfId="5" priority="2">
      <formula>IF(#REF!="No",TRUE)</formula>
    </cfRule>
  </conditionalFormatting>
  <conditionalFormatting sqref="D29:F29">
    <cfRule type="expression" dxfId="4" priority="1">
      <formula>IF(#REF!="No",TRUE)</formula>
    </cfRule>
  </conditionalFormatting>
  <conditionalFormatting sqref="D35:H35">
    <cfRule type="expression" dxfId="3" priority="12">
      <formula>IF(#REF!="No",TRUE)</formula>
    </cfRule>
  </conditionalFormatting>
  <conditionalFormatting sqref="D27 G7:G26 G29 H29:H33 D28:G28 D32:G34">
    <cfRule type="expression" dxfId="2" priority="11">
      <formula>IF(#REF!="No",TRUE)</formula>
    </cfRule>
  </conditionalFormatting>
  <conditionalFormatting sqref="E27 E15:E16 G27 D26:F26 D7:F10 F12:F17">
    <cfRule type="expression" dxfId="1" priority="10">
      <formula>IF(#REF!="No",TRUE)</formula>
    </cfRule>
  </conditionalFormatting>
  <conditionalFormatting sqref="E18:F25 D11:F11 D12:E13">
    <cfRule type="expression" dxfId="0" priority="9">
      <formula>IF(#REF!="No",TRUE)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How-To-Use </vt:lpstr>
      <vt:lpstr>Output Tabs-&gt;</vt:lpstr>
      <vt:lpstr>Cost Summary</vt:lpstr>
      <vt:lpstr>Input Tabs -&gt;</vt:lpstr>
      <vt:lpstr>Setup-&gt;</vt:lpstr>
      <vt:lpstr>Planning</vt:lpstr>
      <vt:lpstr>Development of Systems</vt:lpstr>
      <vt:lpstr>Advocacy</vt:lpstr>
      <vt:lpstr>InstalationandImplementation-&gt;</vt:lpstr>
      <vt:lpstr>Legislation</vt:lpstr>
      <vt:lpstr>Promotion</vt:lpstr>
      <vt:lpstr>Initial Training</vt:lpstr>
      <vt:lpstr>Operation-&gt;</vt:lpstr>
      <vt:lpstr>Program Management</vt:lpstr>
      <vt:lpstr>Equitment Maintenance</vt:lpstr>
      <vt:lpstr>Monitoring and Eval</vt:lpstr>
      <vt:lpstr>Utilization</vt:lpstr>
      <vt:lpstr>Recurrent Training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Anupama Dathan</dc:creator>
  <cp:lastModifiedBy>Microsoft Office User</cp:lastModifiedBy>
  <dcterms:created xsi:type="dcterms:W3CDTF">2015-09-30T12:05:27Z</dcterms:created>
  <dcterms:modified xsi:type="dcterms:W3CDTF">2017-06-29T15:07:14Z</dcterms:modified>
</cp:coreProperties>
</file>